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646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onio" sheetId="18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Patrimonio'!$B$1:$I$38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45621"/>
</workbook>
</file>

<file path=xl/calcChain.xml><?xml version="1.0" encoding="utf-8"?>
<calcChain xmlns="http://schemas.openxmlformats.org/spreadsheetml/2006/main">
  <c r="C17" i="2" l="1"/>
  <c r="E25" i="18"/>
  <c r="C25" i="18"/>
  <c r="C54" i="1"/>
  <c r="C56" i="1" s="1"/>
  <c r="C60" i="1" s="1"/>
  <c r="C47" i="1"/>
  <c r="C34" i="1"/>
  <c r="C24" i="1"/>
  <c r="C18" i="1"/>
  <c r="C13" i="1"/>
  <c r="E44" i="3"/>
  <c r="C44" i="3"/>
  <c r="E31" i="3"/>
  <c r="C31" i="3"/>
  <c r="E23" i="3"/>
  <c r="E36" i="3" s="1"/>
  <c r="E46" i="3" s="1"/>
  <c r="C23" i="3"/>
  <c r="E18" i="3"/>
  <c r="C18" i="3"/>
  <c r="E53" i="2"/>
  <c r="C53" i="2"/>
  <c r="E47" i="2"/>
  <c r="C47" i="2"/>
  <c r="E42" i="2"/>
  <c r="C42" i="2"/>
  <c r="E37" i="2"/>
  <c r="C37" i="2"/>
  <c r="E30" i="2"/>
  <c r="C30" i="2"/>
  <c r="E22" i="2"/>
  <c r="C22" i="2"/>
  <c r="E17" i="2"/>
  <c r="E55" i="2" s="1"/>
  <c r="C36" i="3" l="1"/>
  <c r="C46" i="3" s="1"/>
  <c r="C55" i="2"/>
  <c r="I17" i="18"/>
  <c r="E12" i="18"/>
  <c r="I20" i="18" l="1"/>
  <c r="C17" i="18" l="1"/>
  <c r="E17" i="18"/>
  <c r="G17" i="18"/>
  <c r="G25" i="18" l="1"/>
  <c r="C41" i="11" l="1"/>
  <c r="C33" i="11"/>
  <c r="C25" i="11"/>
  <c r="C43" i="11" l="1"/>
  <c r="C47" i="11" s="1"/>
  <c r="I23" i="18"/>
  <c r="I22" i="18"/>
  <c r="I25" i="18" l="1"/>
</calcChain>
</file>

<file path=xl/sharedStrings.xml><?xml version="1.0" encoding="utf-8"?>
<sst xmlns="http://schemas.openxmlformats.org/spreadsheetml/2006/main" count="200" uniqueCount="158">
  <si>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</si>
  <si>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</si>
  <si>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</si>
  <si>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</si>
  <si>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</si>
  <si>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</si>
  <si>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</si>
  <si>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</si>
  <si>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</si>
  <si>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</si>
  <si>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</si>
  <si>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</si>
  <si>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</si>
  <si>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</si>
  <si>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</si>
  <si>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</si>
  <si>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</si>
  <si>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</si>
  <si>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</si>
  <si>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</si>
  <si>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</si>
  <si>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</si>
  <si>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</si>
  <si>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</si>
  <si>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</si>
  <si>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</si>
  <si>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</si>
  <si>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</si>
  <si>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</si>
  <si>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</si>
  <si>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</si>
  <si>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</si>
  <si>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</si>
  <si>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</si>
  <si>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</si>
  <si>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</si>
  <si>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</si>
  <si>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</si>
  <si>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</si>
  <si>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</si>
  <si>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</si>
  <si>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</si>
  <si>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</si>
  <si>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</si>
  <si>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</si>
  <si>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</si>
  <si>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</si>
  <si>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</si>
  <si>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</si>
  <si>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</si>
  <si>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</si>
  <si>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</si>
  <si>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</si>
  <si>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</si>
  <si>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</si>
  <si>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</si>
  <si>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</si>
  <si>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</si>
  <si>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</si>
  <si>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</si>
  <si>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</si>
  <si>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</si>
  <si>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</si>
  <si>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</si>
  <si>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</si>
  <si>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</si>
  <si>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</si>
  <si>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</si>
  <si>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</si>
  <si>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</si>
  <si>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</si>
  <si>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</si>
  <si>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</si>
  <si>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</si>
  <si>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</si>
  <si>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</si>
  <si>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</si>
  <si>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</si>
  <si>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</si>
  <si>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</si>
  <si>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</si>
  <si>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</si>
  <si>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</si>
  <si>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</si>
  <si>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</si>
  <si>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</si>
  <si>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</si>
  <si>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</si>
  <si>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</si>
  <si>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</si>
  <si>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</si>
  <si>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</si>
  <si>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</si>
  <si>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</si>
  <si>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</si>
  <si>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</si>
  <si>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</si>
  <si>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</si>
  <si>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</si>
  <si>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</si>
  <si>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</si>
  <si>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</si>
  <si>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</si>
  <si>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</si>
  <si>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</si>
  <si>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</si>
  <si>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</si>
  <si>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</si>
  <si>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</si>
  <si>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</si>
  <si>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</si>
  <si>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</si>
  <si>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</si>
  <si>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</si>
  <si>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</si>
  <si>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</si>
  <si>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</si>
  <si>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</si>
  <si>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</si>
  <si>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</si>
  <si>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</si>
  <si>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</si>
  <si>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</si>
  <si>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</si>
  <si>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</si>
  <si>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</si>
  <si>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</si>
  <si>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</si>
  <si>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</si>
  <si>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</si>
  <si>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</si>
  <si>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</si>
  <si>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</si>
  <si>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</si>
  <si>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</si>
  <si>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</si>
  <si>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</si>
  <si>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</si>
  <si>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>2016</t>
  </si>
  <si>
    <t>Saldos al 31 de Diciembre de 2015</t>
  </si>
  <si>
    <t>Ajustes a los Estados Auditados 2015</t>
  </si>
  <si>
    <t>SEPTIEMBRE</t>
  </si>
  <si>
    <t>Acumulado Septiembre 2016</t>
  </si>
  <si>
    <t>Saldos al 30 de Septiembre 2016</t>
  </si>
  <si>
    <t xml:space="preserve">                   Gerente Senior Contabilidad                             Director Finanzas                   </t>
  </si>
  <si>
    <t xml:space="preserve">                             Randy M. Abreu P.                                Jose Oscar Galan R. </t>
  </si>
  <si>
    <t xml:space="preserve">                              Randy M. Abreu P.                                Jose Oscar Galan R. </t>
  </si>
  <si>
    <t xml:space="preserve">SEPTIEMBRE 2017 VS SEPTIEMBRE 2016 </t>
  </si>
  <si>
    <t>2017</t>
  </si>
  <si>
    <t>SEPTIEMBRE 2017 VS SEPTIEMBRE 2016</t>
  </si>
  <si>
    <t>Acumulado Septiembre 2017 Vs Septiembre 2016</t>
  </si>
  <si>
    <t>Saldos al 31 de Diciembre de 2016</t>
  </si>
  <si>
    <t>Acumulado Septiembre 2017</t>
  </si>
  <si>
    <t>Saldos al 30 de Septiembre 2017</t>
  </si>
  <si>
    <t>Ajustes a los Estados Auditados 2016</t>
  </si>
  <si>
    <t>ALAVER</t>
  </si>
  <si>
    <t xml:space="preserve"> ALAVER</t>
  </si>
  <si>
    <t xml:space="preserve">ALAVER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</si>
</sst>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0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165" fontId="31" fillId="2" borderId="4" xfId="1" applyNumberFormat="1" applyFont="1" applyFill="1" applyBorder="1" applyAlignment="1" applyProtection="1"/>
    <xf numFmtId="165" fontId="31" fillId="2" borderId="1" xfId="1" applyNumberFormat="1" applyFont="1" applyFill="1" applyBorder="1" applyAlignment="1" applyProtection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2" xfId="1" applyNumberFormat="1" applyFont="1" applyFill="1" applyBorder="1" applyAlignment="1" applyProtection="1"/>
    <xf numFmtId="165" fontId="25" fillId="2" borderId="5" xfId="1" applyNumberFormat="1" applyFont="1" applyFill="1" applyBorder="1" applyAlignment="1" applyProtection="1"/>
    <xf numFmtId="165" fontId="25" fillId="2" borderId="4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165" fontId="31" fillId="2" borderId="0" xfId="1" applyNumberFormat="1" applyFont="1" applyFill="1" applyBorder="1" applyAlignment="1" applyProtection="1">
      <alignment horizontal="center"/>
    </xf>
    <xf numFmtId="0" fontId="25" fillId="2" borderId="0" xfId="2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3" fontId="25" fillId="2" borderId="5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165" fontId="44" fillId="2" borderId="0" xfId="1" applyNumberFormat="1" applyFont="1" applyFill="1" applyBorder="1" applyAlignment="1" applyProtection="1">
      <alignment horizontal="center"/>
    </xf>
    <xf numFmtId="165" fontId="31" fillId="2" borderId="3" xfId="1" applyNumberFormat="1" applyFont="1" applyFill="1" applyBorder="1" applyAlignment="1" applyProtection="1"/>
    <xf numFmtId="37" fontId="25" fillId="2" borderId="0" xfId="1" applyNumberFormat="1" applyFont="1" applyFill="1"/>
    <xf numFmtId="37" fontId="25" fillId="2" borderId="0" xfId="1" applyNumberFormat="1" applyFont="1" applyFill="1" applyBorder="1"/>
    <xf numFmtId="3" fontId="31" fillId="2" borderId="1" xfId="0" applyNumberFormat="1" applyFont="1" applyFill="1" applyBorder="1"/>
    <xf numFmtId="3" fontId="31" fillId="2" borderId="6" xfId="1" applyNumberFormat="1" applyFont="1" applyFill="1" applyBorder="1"/>
    <xf numFmtId="166" fontId="31" fillId="2" borderId="6" xfId="0" applyNumberFormat="1" applyFont="1" applyFill="1" applyBorder="1"/>
    <xf numFmtId="3" fontId="25" fillId="2" borderId="4" xfId="1" applyNumberFormat="1" applyFont="1" applyFill="1" applyBorder="1" applyAlignment="1" applyProtection="1"/>
    <xf numFmtId="165" fontId="31" fillId="2" borderId="6" xfId="1" applyNumberFormat="1" applyFont="1" applyFill="1" applyBorder="1" applyAlignment="1" applyProtection="1"/>
    <xf numFmtId="165" fontId="31" fillId="0" borderId="6" xfId="1" applyNumberFormat="1" applyFont="1" applyFill="1" applyBorder="1" applyAlignment="1" applyProtection="1"/>
    <xf numFmtId="165" fontId="25" fillId="0" borderId="0" xfId="1" applyNumberFormat="1" applyFont="1" applyFill="1" applyBorder="1" applyAlignment="1" applyProtection="1"/>
    <xf numFmtId="0" fontId="53" fillId="2" borderId="0" xfId="2" applyFont="1" applyFill="1"/>
    <xf numFmtId="0" fontId="53" fillId="2" borderId="0" xfId="0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168" fontId="53" fillId="3" borderId="0" xfId="197" applyNumberFormat="1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168" fontId="53" fillId="3" borderId="5" xfId="197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168" fontId="54" fillId="3" borderId="0" xfId="197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168" fontId="53" fillId="2" borderId="0" xfId="197" applyNumberFormat="1" applyFont="1" applyFill="1" applyBorder="1"/>
    <xf numFmtId="168" fontId="53" fillId="2" borderId="5" xfId="197" applyNumberFormat="1" applyFont="1" applyFill="1" applyBorder="1"/>
    <xf numFmtId="168" fontId="54" fillId="2" borderId="0" xfId="197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168" fontId="55" fillId="3" borderId="0" xfId="198" applyNumberFormat="1" applyFont="1" applyFill="1" applyBorder="1"/>
    <xf numFmtId="3" fontId="53" fillId="2" borderId="0" xfId="0" applyNumberFormat="1" applyFont="1" applyFill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17" fontId="54" fillId="2" borderId="0" xfId="2" applyNumberFormat="1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166" fontId="25" fillId="4" borderId="0" xfId="0" applyNumberFormat="1" applyFont="1" applyFill="1" applyBorder="1"/>
    <xf numFmtId="165" fontId="25" fillId="2" borderId="0" xfId="0" applyNumberFormat="1" applyFont="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168" fontId="54" fillId="3" borderId="0" xfId="183" applyNumberFormat="1" applyFont="1" applyFill="1" applyBorder="1"/>
    <xf numFmtId="168" fontId="53" fillId="2" borderId="0" xfId="270" applyNumberFormat="1" applyFont="1" applyFill="1" applyBorder="1"/>
    <xf numFmtId="168" fontId="53" fillId="3" borderId="0" xfId="182" applyNumberFormat="1" applyFont="1" applyFill="1" applyBorder="1"/>
    <xf numFmtId="168" fontId="53" fillId="3" borderId="0" xfId="183" applyNumberFormat="1" applyFont="1" applyFill="1" applyBorder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43" fontId="0" fillId="2" borderId="0" xfId="281" applyFont="1" applyFill="1"/>
    <xf numFmtId="0" fontId="59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165" fontId="3" fillId="2" borderId="0" xfId="270" applyNumberFormat="1" applyFont="1" applyFill="1"/>
    <xf numFmtId="43" fontId="3" fillId="2" borderId="0" xfId="280" applyNumberFormat="1" applyFill="1"/>
    <xf numFmtId="3" fontId="48" fillId="2" borderId="7" xfId="280" applyNumberFormat="1" applyFont="1" applyFill="1" applyBorder="1" applyAlignment="1">
      <alignment horizontal="right"/>
    </xf>
    <xf numFmtId="0" fontId="49" fillId="2" borderId="0" xfId="280" applyFont="1" applyFill="1" applyAlignment="1">
      <alignment horizontal="center"/>
    </xf>
    <xf numFmtId="0" fontId="0" fillId="2" borderId="0" xfId="280" applyFont="1" applyFill="1"/>
    <xf numFmtId="3" fontId="31" fillId="2" borderId="0" xfId="1" applyNumberFormat="1" applyFont="1" applyFill="1" applyBorder="1"/>
    <xf numFmtId="3" fontId="25" fillId="2" borderId="0" xfId="0" applyNumberFormat="1" applyFont="1" applyFill="1" applyBorder="1"/>
    <xf numFmtId="3" fontId="31" fillId="2" borderId="0" xfId="0" applyNumberFormat="1" applyFont="1" applyFill="1" applyBorder="1"/>
    <xf numFmtId="166" fontId="31" fillId="2" borderId="0" xfId="0" applyNumberFormat="1" applyFont="1" applyFill="1" applyBorder="1"/>
    <xf numFmtId="41" fontId="48" fillId="2" borderId="0" xfId="280" applyNumberFormat="1" applyFont="1" applyFill="1" applyAlignment="1">
      <alignment horizontal="right"/>
    </xf>
    <xf numFmtId="43" fontId="2" fillId="2" borderId="0" xfId="280" applyNumberFormat="1" applyFont="1" applyFill="1"/>
    <xf numFmtId="165" fontId="25" fillId="2" borderId="0" xfId="1" applyNumberFormat="1" applyFont="1" applyFill="1"/>
    <xf numFmtId="165" fontId="48" fillId="2" borderId="0" xfId="1" applyNumberFormat="1" applyFont="1" applyFill="1" applyAlignment="1">
      <alignment horizontal="right"/>
    </xf>
    <xf numFmtId="164" fontId="3" fillId="2" borderId="0" xfId="1" applyFont="1" applyFill="1"/>
    <xf numFmtId="164" fontId="0" fillId="2" borderId="0" xfId="1" applyFont="1" applyFill="1"/>
    <xf numFmtId="165" fontId="3" fillId="2" borderId="0" xfId="1" applyNumberFormat="1" applyFont="1" applyFill="1"/>
    <xf numFmtId="165" fontId="0" fillId="2" borderId="0" xfId="1" applyNumberFormat="1" applyFont="1" applyFill="1"/>
    <xf numFmtId="0" fontId="51" fillId="2" borderId="0" xfId="280" applyFont="1" applyFill="1" applyAlignment="1"/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1" fillId="2" borderId="0" xfId="280" applyFont="1" applyFill="1" applyAlignment="1">
      <alignment horizontal="center" vertical="center" wrapText="1"/>
    </xf>
    <xf numFmtId="0" fontId="3" fillId="2" borderId="0" xfId="280" applyFont="1" applyFill="1" applyAlignment="1">
      <alignment horizontal="center" vertical="center" wrapText="1"/>
    </xf>
    <xf numFmtId="0" fontId="46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  <xf numFmtId="0" fontId="25" fillId="2" borderId="0" xfId="2" applyFill="1" applyAlignment="1">
      <alignment horizontal="center"/>
    </xf>
    <xf numFmtId="0" fontId="53" fillId="2" borderId="0" xfId="2" applyFont="1" applyFill="1" applyAlignment="1">
      <alignment horizontal="center"/>
    </xf>
    <xf numFmtId="0" fontId="60" fillId="2" borderId="0" xfId="280" applyFont="1" applyFill="1" applyAlignment="1">
      <alignment horizontal="center"/>
    </xf>
  </cellXfs>
  <cellStyles count="283">
    <cellStyle name="Comma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s/Finanzas/Contabilidad/2013/Cierre%20de%20mes%202013/Estados%20Financieros%202013/Flujos%202013/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63"/>
  <sheetViews>
    <sheetView workbookViewId="0">
      <selection activeCell="B30" sqref="B30"/>
    </sheetView>
  </sheetViews>
  <sheetFormatPr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44" customWidth="1"/>
    <col min="5" max="5" width="18.42578125" style="1" bestFit="1" customWidth="1"/>
    <col min="6" max="6" width="11.85546875" style="1" bestFit="1" customWidth="1"/>
    <col min="7" max="7" width="20" style="1" customWidth="1"/>
    <col min="8" max="16384" width="11" style="1"/>
  </cols>
  <sheetData>
    <row r="3" spans="2:11" ht="18.75" x14ac:dyDescent="0.3">
      <c r="B3" s="146" t="s">
        <v>155</v>
      </c>
      <c r="C3" s="146"/>
      <c r="D3" s="146"/>
      <c r="E3" s="146"/>
    </row>
    <row r="4" spans="2:11" x14ac:dyDescent="0.2">
      <c r="B4" s="147" t="s">
        <v>112</v>
      </c>
      <c r="C4" s="147"/>
      <c r="D4" s="147"/>
      <c r="E4" s="147"/>
      <c r="F4" s="33"/>
      <c r="G4" s="33"/>
      <c r="H4" s="33"/>
      <c r="I4" s="33"/>
      <c r="J4" s="33"/>
      <c r="K4" s="33"/>
    </row>
    <row r="5" spans="2:11" x14ac:dyDescent="0.2">
      <c r="B5" s="148" t="s">
        <v>147</v>
      </c>
      <c r="C5" s="148"/>
      <c r="D5" s="148"/>
      <c r="E5" s="148"/>
      <c r="F5" s="33"/>
      <c r="G5" s="33"/>
      <c r="H5" s="33"/>
      <c r="I5" s="33"/>
      <c r="J5" s="33"/>
      <c r="K5" s="33"/>
    </row>
    <row r="6" spans="2:11" x14ac:dyDescent="0.2">
      <c r="B6" s="147" t="s">
        <v>77</v>
      </c>
      <c r="C6" s="147"/>
      <c r="D6" s="147"/>
      <c r="E6" s="147"/>
      <c r="F6" s="33"/>
      <c r="G6" s="33"/>
      <c r="H6" s="33"/>
      <c r="I6" s="33"/>
      <c r="J6" s="33"/>
      <c r="K6" s="33"/>
    </row>
    <row r="7" spans="2:11" x14ac:dyDescent="0.2">
      <c r="C7" s="2"/>
      <c r="D7" s="2"/>
      <c r="E7" s="16"/>
    </row>
    <row r="8" spans="2:11" x14ac:dyDescent="0.2">
      <c r="C8" s="94" t="s">
        <v>148</v>
      </c>
      <c r="D8" s="2"/>
      <c r="E8" s="94" t="s">
        <v>138</v>
      </c>
    </row>
    <row r="9" spans="2:11" ht="15.75" x14ac:dyDescent="0.25">
      <c r="B9" s="3" t="s">
        <v>4</v>
      </c>
      <c r="C9" s="36" t="s">
        <v>141</v>
      </c>
      <c r="D9" s="51"/>
      <c r="E9" s="36" t="s">
        <v>141</v>
      </c>
    </row>
    <row r="10" spans="2:11" x14ac:dyDescent="0.2">
      <c r="C10" s="2"/>
      <c r="D10" s="2"/>
      <c r="E10" s="16"/>
    </row>
    <row r="11" spans="2:11" x14ac:dyDescent="0.2">
      <c r="B11" s="5" t="s">
        <v>14</v>
      </c>
      <c r="C11" s="2"/>
      <c r="D11" s="2"/>
      <c r="E11" s="16"/>
    </row>
    <row r="12" spans="2:11" x14ac:dyDescent="0.2">
      <c r="B12" s="1" t="s">
        <v>15</v>
      </c>
      <c r="C12" s="39">
        <v>168528308</v>
      </c>
      <c r="D12" s="2"/>
      <c r="E12" s="39">
        <v>168914615</v>
      </c>
      <c r="F12" s="20"/>
      <c r="G12" s="40"/>
    </row>
    <row r="13" spans="2:11" x14ac:dyDescent="0.2">
      <c r="B13" s="1" t="s">
        <v>16</v>
      </c>
      <c r="C13" s="39">
        <v>701074446</v>
      </c>
      <c r="D13" s="2"/>
      <c r="E13" s="39">
        <v>685152451</v>
      </c>
      <c r="G13" s="40"/>
    </row>
    <row r="14" spans="2:11" x14ac:dyDescent="0.2">
      <c r="B14" s="1" t="s">
        <v>17</v>
      </c>
      <c r="C14" s="39">
        <v>108841943</v>
      </c>
      <c r="D14" s="2"/>
      <c r="E14" s="39">
        <v>110388293</v>
      </c>
      <c r="G14" s="40"/>
    </row>
    <row r="15" spans="2:11" x14ac:dyDescent="0.2">
      <c r="B15" s="6" t="s">
        <v>64</v>
      </c>
      <c r="C15" s="39">
        <v>10791525</v>
      </c>
      <c r="D15" s="2"/>
      <c r="E15" s="39">
        <v>14102313</v>
      </c>
      <c r="G15" s="40"/>
    </row>
    <row r="16" spans="2:11" x14ac:dyDescent="0.2">
      <c r="B16" s="1" t="s">
        <v>58</v>
      </c>
      <c r="C16" s="39">
        <v>19713090</v>
      </c>
      <c r="D16" s="2"/>
      <c r="E16" s="39">
        <v>13766055</v>
      </c>
      <c r="G16" s="40"/>
    </row>
    <row r="17" spans="2:7" x14ac:dyDescent="0.2">
      <c r="C17" s="56">
        <f>SUM(C12:C16)</f>
        <v>1008949312</v>
      </c>
      <c r="D17" s="2"/>
      <c r="E17" s="56">
        <f>SUM(E12:E16)</f>
        <v>992323727</v>
      </c>
      <c r="G17" s="133"/>
    </row>
    <row r="18" spans="2:7" x14ac:dyDescent="0.2">
      <c r="B18" s="5" t="s">
        <v>65</v>
      </c>
      <c r="C18" s="43"/>
      <c r="D18" s="2"/>
      <c r="E18" s="43"/>
      <c r="G18" s="134"/>
    </row>
    <row r="19" spans="2:7" x14ac:dyDescent="0.2">
      <c r="B19" s="1" t="s">
        <v>66</v>
      </c>
      <c r="C19" s="39">
        <v>2787240025</v>
      </c>
      <c r="D19" s="2"/>
      <c r="E19" s="39">
        <v>1736141438</v>
      </c>
      <c r="G19" s="40"/>
    </row>
    <row r="20" spans="2:7" x14ac:dyDescent="0.2">
      <c r="B20" s="1" t="s">
        <v>5</v>
      </c>
      <c r="C20" s="39">
        <v>57832610</v>
      </c>
      <c r="D20" s="2"/>
      <c r="E20" s="39">
        <v>41197128</v>
      </c>
      <c r="G20" s="40"/>
    </row>
    <row r="21" spans="2:7" x14ac:dyDescent="0.2">
      <c r="B21" s="1" t="s">
        <v>67</v>
      </c>
      <c r="C21" s="53">
        <v>-3718051</v>
      </c>
      <c r="D21" s="2"/>
      <c r="E21" s="53">
        <v>-5339747</v>
      </c>
      <c r="G21" s="54"/>
    </row>
    <row r="22" spans="2:7" x14ac:dyDescent="0.2">
      <c r="C22" s="56">
        <f>SUM(C19:C21)</f>
        <v>2841354584</v>
      </c>
      <c r="D22" s="2"/>
      <c r="E22" s="56">
        <f>SUM(E19:E21)</f>
        <v>1771998819</v>
      </c>
      <c r="G22" s="133"/>
    </row>
    <row r="23" spans="2:7" x14ac:dyDescent="0.2">
      <c r="C23" s="43"/>
      <c r="D23" s="2"/>
      <c r="E23" s="43"/>
      <c r="G23" s="134"/>
    </row>
    <row r="24" spans="2:7" x14ac:dyDescent="0.2">
      <c r="B24" s="5" t="s">
        <v>18</v>
      </c>
      <c r="C24" s="43"/>
      <c r="D24" s="2"/>
      <c r="E24" s="43"/>
      <c r="G24" s="134"/>
    </row>
    <row r="25" spans="2:7" x14ac:dyDescent="0.2">
      <c r="B25" s="1" t="s">
        <v>19</v>
      </c>
      <c r="C25" s="40">
        <v>5068632360</v>
      </c>
      <c r="D25" s="2"/>
      <c r="E25" s="40">
        <v>5252340874</v>
      </c>
      <c r="G25" s="40"/>
    </row>
    <row r="26" spans="2:7" x14ac:dyDescent="0.2">
      <c r="B26" s="1" t="s">
        <v>20</v>
      </c>
      <c r="C26" s="40">
        <v>94620001</v>
      </c>
      <c r="D26" s="2"/>
      <c r="E26" s="40">
        <v>88647544</v>
      </c>
      <c r="G26" s="40"/>
    </row>
    <row r="27" spans="2:7" x14ac:dyDescent="0.2">
      <c r="B27" s="1" t="s">
        <v>59</v>
      </c>
      <c r="C27" s="40">
        <v>18042848</v>
      </c>
      <c r="D27" s="2"/>
      <c r="E27" s="40">
        <v>7926880</v>
      </c>
      <c r="G27" s="40"/>
    </row>
    <row r="28" spans="2:7" x14ac:dyDescent="0.2">
      <c r="B28" s="1" t="s">
        <v>5</v>
      </c>
      <c r="C28" s="40">
        <v>63029295</v>
      </c>
      <c r="D28" s="2"/>
      <c r="E28" s="40">
        <v>64122172</v>
      </c>
      <c r="G28" s="40"/>
    </row>
    <row r="29" spans="2:7" x14ac:dyDescent="0.2">
      <c r="B29" s="1" t="s">
        <v>21</v>
      </c>
      <c r="C29" s="54">
        <v>-110709664</v>
      </c>
      <c r="D29" s="2"/>
      <c r="E29" s="54">
        <v>-108881346</v>
      </c>
      <c r="G29" s="54"/>
    </row>
    <row r="30" spans="2:7" x14ac:dyDescent="0.2">
      <c r="C30" s="56">
        <f>SUM(C25:C29)</f>
        <v>5133614840</v>
      </c>
      <c r="D30" s="2"/>
      <c r="E30" s="56">
        <f>SUM(E25:E29)</f>
        <v>5304156124</v>
      </c>
      <c r="G30" s="133"/>
    </row>
    <row r="31" spans="2:7" x14ac:dyDescent="0.2">
      <c r="B31" s="5" t="s">
        <v>22</v>
      </c>
      <c r="C31" s="43"/>
      <c r="D31" s="2"/>
      <c r="E31" s="43"/>
      <c r="G31" s="134"/>
    </row>
    <row r="32" spans="2:7" x14ac:dyDescent="0.2">
      <c r="B32" s="1" t="s">
        <v>22</v>
      </c>
      <c r="C32" s="41">
        <v>23439530</v>
      </c>
      <c r="D32" s="2"/>
      <c r="E32" s="41">
        <v>13181350</v>
      </c>
      <c r="G32" s="40"/>
    </row>
    <row r="33" spans="2:7" x14ac:dyDescent="0.2">
      <c r="C33" s="43"/>
      <c r="D33" s="2"/>
      <c r="E33" s="43"/>
      <c r="G33" s="134"/>
    </row>
    <row r="34" spans="2:7" x14ac:dyDescent="0.2">
      <c r="B34" s="7" t="s">
        <v>23</v>
      </c>
      <c r="C34" s="43"/>
      <c r="D34" s="2"/>
      <c r="E34" s="43"/>
      <c r="G34" s="134"/>
    </row>
    <row r="35" spans="2:7" x14ac:dyDescent="0.2">
      <c r="B35" s="6" t="s">
        <v>23</v>
      </c>
      <c r="C35" s="39">
        <v>83009066</v>
      </c>
      <c r="D35" s="2"/>
      <c r="E35" s="39">
        <v>168062722</v>
      </c>
      <c r="G35" s="40"/>
    </row>
    <row r="36" spans="2:7" x14ac:dyDescent="0.2">
      <c r="B36" s="1" t="s">
        <v>120</v>
      </c>
      <c r="C36" s="53">
        <v>-56715467</v>
      </c>
      <c r="D36" s="2"/>
      <c r="E36" s="53">
        <v>-71339028</v>
      </c>
      <c r="G36" s="54"/>
    </row>
    <row r="37" spans="2:7" x14ac:dyDescent="0.2">
      <c r="C37" s="56">
        <f>SUM(C35:C36)</f>
        <v>26293599</v>
      </c>
      <c r="D37" s="2"/>
      <c r="E37" s="56">
        <f>SUM(E35:E36)</f>
        <v>96723694</v>
      </c>
      <c r="G37" s="133"/>
    </row>
    <row r="38" spans="2:7" x14ac:dyDescent="0.2">
      <c r="C38" s="43"/>
      <c r="D38" s="2"/>
      <c r="E38" s="43"/>
      <c r="G38" s="134"/>
    </row>
    <row r="39" spans="2:7" x14ac:dyDescent="0.2">
      <c r="B39" s="7" t="s">
        <v>62</v>
      </c>
      <c r="C39" s="39"/>
      <c r="D39" s="2"/>
      <c r="E39" s="39"/>
      <c r="G39" s="40"/>
    </row>
    <row r="40" spans="2:7" x14ac:dyDescent="0.2">
      <c r="B40" s="6" t="s">
        <v>62</v>
      </c>
      <c r="C40" s="39">
        <v>357550</v>
      </c>
      <c r="D40" s="2"/>
      <c r="E40" s="39">
        <v>357550</v>
      </c>
      <c r="G40" s="40"/>
    </row>
    <row r="41" spans="2:7" x14ac:dyDescent="0.2">
      <c r="B41" s="1" t="s">
        <v>74</v>
      </c>
      <c r="C41" s="53">
        <v>-3575</v>
      </c>
      <c r="D41" s="2"/>
      <c r="E41" s="53">
        <v>-3575</v>
      </c>
      <c r="G41" s="54"/>
    </row>
    <row r="42" spans="2:7" x14ac:dyDescent="0.2">
      <c r="C42" s="56">
        <f>SUM(C40:C41)</f>
        <v>353975</v>
      </c>
      <c r="D42" s="2"/>
      <c r="E42" s="56">
        <f>SUM(E40:E41)</f>
        <v>353975</v>
      </c>
      <c r="G42" s="133"/>
    </row>
    <row r="43" spans="2:7" x14ac:dyDescent="0.2">
      <c r="C43" s="43"/>
      <c r="D43" s="2"/>
      <c r="E43" s="43"/>
      <c r="G43" s="134"/>
    </row>
    <row r="44" spans="2:7" x14ac:dyDescent="0.2">
      <c r="B44" s="5" t="s">
        <v>24</v>
      </c>
      <c r="C44" s="43"/>
      <c r="D44" s="2"/>
      <c r="E44" s="43"/>
      <c r="G44" s="134"/>
    </row>
    <row r="45" spans="2:7" x14ac:dyDescent="0.2">
      <c r="B45" s="6" t="s">
        <v>24</v>
      </c>
      <c r="C45" s="39">
        <v>381281508</v>
      </c>
      <c r="D45" s="2"/>
      <c r="E45" s="39">
        <v>374044399</v>
      </c>
      <c r="G45" s="40"/>
    </row>
    <row r="46" spans="2:7" x14ac:dyDescent="0.2">
      <c r="B46" s="1" t="s">
        <v>25</v>
      </c>
      <c r="C46" s="53">
        <v>-75856659</v>
      </c>
      <c r="D46" s="2"/>
      <c r="E46" s="53">
        <v>-60178041</v>
      </c>
      <c r="G46" s="54"/>
    </row>
    <row r="47" spans="2:7" x14ac:dyDescent="0.2">
      <c r="C47" s="56">
        <f>SUM(C45:C46)</f>
        <v>305424849</v>
      </c>
      <c r="D47" s="2"/>
      <c r="E47" s="56">
        <f>SUM(E45:E46)</f>
        <v>313866358</v>
      </c>
      <c r="G47" s="133"/>
    </row>
    <row r="48" spans="2:7" x14ac:dyDescent="0.2">
      <c r="B48" s="5" t="s">
        <v>6</v>
      </c>
      <c r="C48" s="43"/>
      <c r="D48" s="2"/>
      <c r="E48" s="43"/>
      <c r="G48" s="134"/>
    </row>
    <row r="49" spans="2:9" x14ac:dyDescent="0.2">
      <c r="B49" s="1" t="s">
        <v>26</v>
      </c>
      <c r="C49" s="39">
        <v>75099165</v>
      </c>
      <c r="D49" s="2"/>
      <c r="E49" s="39">
        <v>69546267</v>
      </c>
      <c r="G49" s="40"/>
    </row>
    <row r="50" spans="2:9" x14ac:dyDescent="0.2">
      <c r="B50" s="1" t="s">
        <v>75</v>
      </c>
      <c r="C50" s="39">
        <v>7869527</v>
      </c>
      <c r="D50" s="2"/>
      <c r="E50" s="39">
        <v>7869527</v>
      </c>
      <c r="G50" s="40"/>
    </row>
    <row r="51" spans="2:9" x14ac:dyDescent="0.2">
      <c r="B51" s="1" t="s">
        <v>27</v>
      </c>
      <c r="C51" s="39">
        <v>6110706</v>
      </c>
      <c r="D51" s="2"/>
      <c r="E51" s="39">
        <v>21456693</v>
      </c>
      <c r="G51" s="40"/>
    </row>
    <row r="52" spans="2:9" x14ac:dyDescent="0.2">
      <c r="B52" s="1" t="s">
        <v>76</v>
      </c>
      <c r="C52" s="53">
        <v>-4648779</v>
      </c>
      <c r="D52" s="2"/>
      <c r="E52" s="139">
        <v>-3074873</v>
      </c>
      <c r="G52" s="54"/>
    </row>
    <row r="53" spans="2:9" x14ac:dyDescent="0.2">
      <c r="C53" s="56">
        <f>SUM(C49:C52)</f>
        <v>84430619</v>
      </c>
      <c r="D53" s="47"/>
      <c r="E53" s="56">
        <f>SUM(E49:E52)</f>
        <v>95797614</v>
      </c>
      <c r="G53" s="133"/>
    </row>
    <row r="54" spans="2:9" x14ac:dyDescent="0.2">
      <c r="C54" s="43"/>
      <c r="D54" s="47"/>
      <c r="E54" s="43"/>
      <c r="G54" s="134"/>
    </row>
    <row r="55" spans="2:9" ht="13.5" thickBot="1" x14ac:dyDescent="0.25">
      <c r="B55" s="7" t="s">
        <v>7</v>
      </c>
      <c r="C55" s="55">
        <f>C17+C22+C30+C32+C37+C42+C47+C53</f>
        <v>9423861308</v>
      </c>
      <c r="D55" s="48"/>
      <c r="E55" s="55">
        <f>E17+E22+E30+E32+E37+E42+E47+E53</f>
        <v>8588401661</v>
      </c>
      <c r="G55" s="135"/>
    </row>
    <row r="56" spans="2:9" ht="13.5" thickTop="1" x14ac:dyDescent="0.2">
      <c r="C56" s="43"/>
      <c r="E56" s="43"/>
      <c r="G56" s="43"/>
    </row>
    <row r="57" spans="2:9" x14ac:dyDescent="0.2">
      <c r="B57" s="1" t="s">
        <v>60</v>
      </c>
      <c r="C57" s="39">
        <v>670056237</v>
      </c>
      <c r="D57" s="45"/>
      <c r="E57" s="39">
        <v>686861739</v>
      </c>
      <c r="G57" s="39"/>
    </row>
    <row r="58" spans="2:9" x14ac:dyDescent="0.2">
      <c r="B58" s="1" t="s">
        <v>28</v>
      </c>
      <c r="C58" s="39">
        <v>23649927291</v>
      </c>
      <c r="D58" s="45"/>
      <c r="E58" s="39">
        <v>22101213235</v>
      </c>
      <c r="G58" s="39"/>
    </row>
    <row r="59" spans="2:9" x14ac:dyDescent="0.2">
      <c r="D59" s="49"/>
      <c r="E59" s="10"/>
    </row>
    <row r="60" spans="2:9" x14ac:dyDescent="0.2">
      <c r="C60" s="20"/>
      <c r="D60" s="49"/>
      <c r="E60" s="10"/>
      <c r="I60" s="1" t="s">
        <v>1</v>
      </c>
    </row>
    <row r="61" spans="2:9" x14ac:dyDescent="0.2">
      <c r="C61" s="20"/>
    </row>
    <row r="62" spans="2:9" x14ac:dyDescent="0.2">
      <c r="C62" s="48"/>
    </row>
    <row r="63" spans="2:9" ht="15" x14ac:dyDescent="0.3">
      <c r="B63" s="11"/>
      <c r="C63" s="11"/>
      <c r="D63" s="50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E8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workbookViewId="0">
      <selection activeCell="B4" sqref="B4:E4"/>
    </sheetView>
  </sheetViews>
  <sheetFormatPr defaultColWidth="11" defaultRowHeight="12.75" x14ac:dyDescent="0.2"/>
  <cols>
    <col min="1" max="1" width="2.5703125" style="1" customWidth="1"/>
    <col min="2" max="2" width="49.42578125" style="1" customWidth="1"/>
    <col min="3" max="3" width="17.85546875" style="1" customWidth="1"/>
    <col min="4" max="4" width="7" style="44" customWidth="1"/>
    <col min="5" max="5" width="16.85546875" style="1" customWidth="1"/>
    <col min="6" max="6" width="11" style="1"/>
    <col min="7" max="7" width="19.7109375" style="1" customWidth="1"/>
    <col min="8" max="16384" width="11" style="1"/>
  </cols>
  <sheetData>
    <row r="4" spans="2:7" ht="18" x14ac:dyDescent="0.25">
      <c r="B4" s="149" t="s">
        <v>156</v>
      </c>
      <c r="C4" s="149"/>
      <c r="D4" s="149"/>
      <c r="E4" s="149"/>
    </row>
    <row r="5" spans="2:7" x14ac:dyDescent="0.2">
      <c r="B5" s="147" t="s">
        <v>112</v>
      </c>
      <c r="C5" s="147"/>
      <c r="D5" s="147"/>
      <c r="E5" s="147"/>
    </row>
    <row r="6" spans="2:7" x14ac:dyDescent="0.2">
      <c r="B6" s="148" t="s">
        <v>149</v>
      </c>
      <c r="C6" s="148"/>
      <c r="D6" s="148"/>
      <c r="E6" s="148"/>
    </row>
    <row r="7" spans="2:7" x14ac:dyDescent="0.2">
      <c r="B7" s="147" t="s">
        <v>77</v>
      </c>
      <c r="C7" s="147"/>
      <c r="D7" s="147"/>
      <c r="E7" s="147"/>
    </row>
    <row r="8" spans="2:7" ht="15" customHeight="1" x14ac:dyDescent="0.2"/>
    <row r="9" spans="2:7" ht="15" customHeight="1" x14ac:dyDescent="0.2">
      <c r="C9" s="36">
        <v>2017</v>
      </c>
      <c r="E9" s="36">
        <v>2016</v>
      </c>
    </row>
    <row r="10" spans="2:7" x14ac:dyDescent="0.2">
      <c r="B10" s="5" t="s">
        <v>57</v>
      </c>
      <c r="C10" s="36" t="s">
        <v>141</v>
      </c>
      <c r="D10" s="37"/>
      <c r="E10" s="36" t="s">
        <v>141</v>
      </c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16">
        <v>2223643325</v>
      </c>
      <c r="D15" s="2"/>
      <c r="E15" s="16">
        <v>2207865933</v>
      </c>
      <c r="G15" s="16"/>
    </row>
    <row r="16" spans="2:7" x14ac:dyDescent="0.2">
      <c r="B16" s="1" t="s">
        <v>32</v>
      </c>
      <c r="C16" s="16">
        <v>187568</v>
      </c>
      <c r="D16" s="2"/>
      <c r="E16" s="16">
        <v>187568</v>
      </c>
      <c r="G16" s="16"/>
    </row>
    <row r="17" spans="2:7" x14ac:dyDescent="0.2">
      <c r="B17" s="1" t="s">
        <v>33</v>
      </c>
      <c r="C17" s="17">
        <v>3861414</v>
      </c>
      <c r="D17" s="2"/>
      <c r="E17" s="17">
        <v>3808627</v>
      </c>
      <c r="G17" s="16"/>
    </row>
    <row r="18" spans="2:7" x14ac:dyDescent="0.2">
      <c r="C18" s="52">
        <f>SUM(C15:C17)</f>
        <v>2227692307</v>
      </c>
      <c r="D18" s="2"/>
      <c r="E18" s="52">
        <f>SUM(E15:E17)</f>
        <v>2211862128</v>
      </c>
      <c r="G18" s="46"/>
    </row>
    <row r="19" spans="2:7" x14ac:dyDescent="0.2">
      <c r="C19" s="16"/>
      <c r="D19" s="2"/>
      <c r="E19" s="16"/>
      <c r="G19" s="16"/>
    </row>
    <row r="20" spans="2:7" x14ac:dyDescent="0.2">
      <c r="B20" s="5" t="s">
        <v>119</v>
      </c>
      <c r="C20" s="16"/>
      <c r="D20" s="2"/>
      <c r="E20" s="16"/>
      <c r="G20" s="16"/>
    </row>
    <row r="21" spans="2:7" x14ac:dyDescent="0.2">
      <c r="B21" s="1" t="s">
        <v>79</v>
      </c>
      <c r="C21" s="16">
        <v>23114526</v>
      </c>
      <c r="D21" s="16"/>
      <c r="E21" s="16">
        <v>20836449</v>
      </c>
      <c r="G21" s="16"/>
    </row>
    <row r="22" spans="2:7" x14ac:dyDescent="0.2">
      <c r="B22" s="1" t="s">
        <v>111</v>
      </c>
      <c r="C22" s="18">
        <v>35077</v>
      </c>
      <c r="D22" s="16"/>
      <c r="E22" s="18">
        <v>29238</v>
      </c>
      <c r="G22" s="16"/>
    </row>
    <row r="23" spans="2:7" x14ac:dyDescent="0.2">
      <c r="C23" s="46">
        <f>SUM(C21:C22)</f>
        <v>23149603</v>
      </c>
      <c r="D23" s="16"/>
      <c r="E23" s="46">
        <f>SUM(E21:E22)</f>
        <v>20865687</v>
      </c>
      <c r="G23" s="46"/>
    </row>
    <row r="24" spans="2:7" x14ac:dyDescent="0.2">
      <c r="C24" s="16"/>
      <c r="D24" s="2"/>
      <c r="E24" s="16"/>
      <c r="G24" s="16"/>
    </row>
    <row r="25" spans="2:7" x14ac:dyDescent="0.2">
      <c r="C25" s="16"/>
      <c r="D25" s="2"/>
      <c r="E25" s="16"/>
      <c r="G25" s="16"/>
    </row>
    <row r="26" spans="2:7" x14ac:dyDescent="0.2">
      <c r="B26" s="7" t="s">
        <v>34</v>
      </c>
      <c r="G26" s="44"/>
    </row>
    <row r="27" spans="2:7" x14ac:dyDescent="0.2">
      <c r="G27" s="44"/>
    </row>
    <row r="28" spans="2:7" x14ac:dyDescent="0.2">
      <c r="B28" s="7" t="s">
        <v>35</v>
      </c>
      <c r="G28" s="44"/>
    </row>
    <row r="29" spans="2:7" x14ac:dyDescent="0.2">
      <c r="B29" s="1" t="s">
        <v>36</v>
      </c>
      <c r="C29" s="9">
        <v>5289594629</v>
      </c>
      <c r="D29" s="45"/>
      <c r="E29" s="9">
        <v>4560931939</v>
      </c>
      <c r="G29" s="45"/>
    </row>
    <row r="30" spans="2:7" x14ac:dyDescent="0.2">
      <c r="B30" s="6" t="s">
        <v>33</v>
      </c>
      <c r="C30" s="12">
        <v>2985885</v>
      </c>
      <c r="D30" s="45"/>
      <c r="E30" s="12">
        <v>2930119</v>
      </c>
      <c r="G30" s="45"/>
    </row>
    <row r="31" spans="2:7" x14ac:dyDescent="0.2">
      <c r="C31" s="57">
        <f>SUM(C29:C30)</f>
        <v>5292580514</v>
      </c>
      <c r="D31" s="45"/>
      <c r="E31" s="57">
        <f>SUM(E29:E30)</f>
        <v>4563862058</v>
      </c>
      <c r="G31" s="136"/>
    </row>
    <row r="32" spans="2:7" x14ac:dyDescent="0.2">
      <c r="C32" s="16"/>
      <c r="D32" s="2"/>
      <c r="E32" s="16"/>
      <c r="G32" s="16"/>
    </row>
    <row r="33" spans="2:7" x14ac:dyDescent="0.2">
      <c r="B33" s="5" t="s">
        <v>8</v>
      </c>
      <c r="C33" s="17">
        <v>182226795</v>
      </c>
      <c r="D33" s="2"/>
      <c r="E33" s="17">
        <v>174755402</v>
      </c>
      <c r="G33" s="16"/>
    </row>
    <row r="34" spans="2:7" x14ac:dyDescent="0.2">
      <c r="B34" s="1" t="s">
        <v>1</v>
      </c>
      <c r="G34" s="44"/>
    </row>
    <row r="35" spans="2:7" x14ac:dyDescent="0.2">
      <c r="C35" s="16"/>
      <c r="D35" s="2"/>
      <c r="E35" s="16"/>
      <c r="G35" s="16"/>
    </row>
    <row r="36" spans="2:7" ht="13.5" thickBot="1" x14ac:dyDescent="0.25">
      <c r="B36" s="5" t="s">
        <v>9</v>
      </c>
      <c r="C36" s="13">
        <f>C18+C23+C31+C33</f>
        <v>7725649219</v>
      </c>
      <c r="D36" s="46"/>
      <c r="E36" s="13">
        <f>E18+E23+E31+E33</f>
        <v>6971345275</v>
      </c>
      <c r="G36" s="46"/>
    </row>
    <row r="37" spans="2:7" x14ac:dyDescent="0.2">
      <c r="C37" s="16"/>
      <c r="D37" s="2"/>
      <c r="E37" s="16"/>
      <c r="G37" s="16"/>
    </row>
    <row r="38" spans="2:7" x14ac:dyDescent="0.2">
      <c r="C38" s="16"/>
      <c r="D38" s="2"/>
      <c r="E38" s="16"/>
      <c r="G38" s="16"/>
    </row>
    <row r="39" spans="2:7" x14ac:dyDescent="0.2">
      <c r="B39" s="7" t="s">
        <v>10</v>
      </c>
      <c r="C39" s="16"/>
      <c r="D39" s="2"/>
      <c r="E39" s="16"/>
      <c r="G39" s="16"/>
    </row>
    <row r="40" spans="2:7" x14ac:dyDescent="0.2">
      <c r="B40" s="1" t="s">
        <v>11</v>
      </c>
      <c r="C40" s="16">
        <v>190409869</v>
      </c>
      <c r="D40" s="2"/>
      <c r="E40" s="16">
        <v>176799073</v>
      </c>
      <c r="G40" s="16"/>
    </row>
    <row r="41" spans="2:7" x14ac:dyDescent="0.2">
      <c r="B41" s="1" t="s">
        <v>37</v>
      </c>
      <c r="C41" s="16">
        <v>1416820612</v>
      </c>
      <c r="D41" s="2"/>
      <c r="E41" s="16">
        <v>1336090551</v>
      </c>
      <c r="G41" s="16"/>
    </row>
    <row r="42" spans="2:7" x14ac:dyDescent="0.2">
      <c r="B42" s="1" t="s">
        <v>12</v>
      </c>
      <c r="C42" s="18">
        <v>90981608</v>
      </c>
      <c r="D42" s="2"/>
      <c r="E42" s="18">
        <v>104166762</v>
      </c>
      <c r="G42" s="16"/>
    </row>
    <row r="43" spans="2:7" x14ac:dyDescent="0.2">
      <c r="C43" s="16"/>
      <c r="D43" s="2"/>
      <c r="E43" s="16"/>
      <c r="G43" s="16"/>
    </row>
    <row r="44" spans="2:7" ht="13.5" thickBot="1" x14ac:dyDescent="0.25">
      <c r="B44" s="7" t="s">
        <v>38</v>
      </c>
      <c r="C44" s="19">
        <f>SUM(C40:C43)</f>
        <v>1698212089</v>
      </c>
      <c r="D44" s="2"/>
      <c r="E44" s="19">
        <f>SUM(E40:E43)</f>
        <v>1617056386</v>
      </c>
      <c r="G44" s="16"/>
    </row>
    <row r="45" spans="2:7" x14ac:dyDescent="0.2">
      <c r="C45" s="16"/>
      <c r="D45" s="2"/>
      <c r="E45" s="16"/>
      <c r="G45" s="16"/>
    </row>
    <row r="46" spans="2:7" ht="13.5" thickBot="1" x14ac:dyDescent="0.25">
      <c r="B46" s="5" t="s">
        <v>13</v>
      </c>
      <c r="C46" s="14">
        <f>C36+C44</f>
        <v>9423861308</v>
      </c>
      <c r="D46" s="46"/>
      <c r="E46" s="14">
        <f>E36+E44</f>
        <v>8588401661</v>
      </c>
      <c r="G46" s="46"/>
    </row>
    <row r="47" spans="2:7" ht="13.5" thickTop="1" x14ac:dyDescent="0.2">
      <c r="G47" s="44"/>
    </row>
    <row r="48" spans="2:7" x14ac:dyDescent="0.2">
      <c r="G48" s="44"/>
    </row>
    <row r="49" spans="2:7" x14ac:dyDescent="0.2">
      <c r="B49" s="1" t="s">
        <v>61</v>
      </c>
      <c r="C49" s="100">
        <v>670056237</v>
      </c>
      <c r="D49" s="45"/>
      <c r="E49" s="9">
        <v>686861739</v>
      </c>
      <c r="G49" s="100"/>
    </row>
    <row r="50" spans="2:7" x14ac:dyDescent="0.2">
      <c r="B50" s="1" t="s">
        <v>28</v>
      </c>
      <c r="C50" s="100">
        <v>-23649927291</v>
      </c>
      <c r="D50" s="45"/>
      <c r="E50" s="9">
        <v>-22101213235</v>
      </c>
      <c r="G50" s="100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B2" sqref="B2:E2"/>
    </sheetView>
  </sheetViews>
  <sheetFormatPr defaultColWidth="11" defaultRowHeight="12.75" x14ac:dyDescent="0.2"/>
  <cols>
    <col min="1" max="1" width="2.140625" style="1" customWidth="1"/>
    <col min="2" max="2" width="43.5703125" style="1" customWidth="1"/>
    <col min="3" max="3" width="22.140625" style="1" customWidth="1"/>
    <col min="4" max="4" width="3.140625" style="1" customWidth="1"/>
    <col min="5" max="5" width="20.42578125" style="1" customWidth="1"/>
    <col min="6" max="6" width="11" style="1"/>
    <col min="7" max="7" width="25.42578125" style="1" customWidth="1"/>
    <col min="8" max="8" width="16.5703125" style="1" customWidth="1"/>
    <col min="9" max="16384" width="11" style="1"/>
  </cols>
  <sheetData>
    <row r="2" spans="2:8" ht="18" x14ac:dyDescent="0.25">
      <c r="B2" s="149" t="s">
        <v>157</v>
      </c>
      <c r="C2" s="149"/>
      <c r="D2" s="149"/>
      <c r="E2" s="149"/>
    </row>
    <row r="3" spans="2:8" x14ac:dyDescent="0.2">
      <c r="B3" s="147" t="s">
        <v>113</v>
      </c>
      <c r="C3" s="147"/>
      <c r="D3" s="147"/>
      <c r="E3" s="147"/>
      <c r="F3" s="33"/>
    </row>
    <row r="4" spans="2:8" x14ac:dyDescent="0.2">
      <c r="B4" s="150" t="s">
        <v>150</v>
      </c>
      <c r="C4" s="150"/>
      <c r="D4" s="150"/>
      <c r="E4" s="150"/>
      <c r="F4" s="33"/>
    </row>
    <row r="5" spans="2:8" x14ac:dyDescent="0.2">
      <c r="B5" s="147" t="s">
        <v>77</v>
      </c>
      <c r="C5" s="147"/>
      <c r="D5" s="147"/>
      <c r="E5" s="147"/>
      <c r="F5" s="33"/>
    </row>
    <row r="6" spans="2:8" ht="15" x14ac:dyDescent="0.2">
      <c r="B6" s="15"/>
      <c r="C6" s="15"/>
    </row>
    <row r="7" spans="2:8" ht="15" x14ac:dyDescent="0.2">
      <c r="B7" s="15"/>
      <c r="C7" s="102">
        <v>2017</v>
      </c>
      <c r="E7" s="36">
        <v>2016</v>
      </c>
    </row>
    <row r="8" spans="2:8" ht="15.75" x14ac:dyDescent="0.25">
      <c r="B8" s="3" t="s">
        <v>55</v>
      </c>
      <c r="C8" s="34" t="s">
        <v>141</v>
      </c>
      <c r="E8" s="34" t="s">
        <v>141</v>
      </c>
      <c r="G8" s="44"/>
      <c r="H8" s="44"/>
    </row>
    <row r="9" spans="2:8" x14ac:dyDescent="0.2">
      <c r="G9" s="44"/>
      <c r="H9" s="44"/>
    </row>
    <row r="10" spans="2:8" x14ac:dyDescent="0.2">
      <c r="B10" s="1" t="s">
        <v>39</v>
      </c>
      <c r="C10" s="105">
        <v>646703683</v>
      </c>
      <c r="D10" s="40"/>
      <c r="E10" s="16">
        <v>615510871</v>
      </c>
      <c r="G10" s="105"/>
      <c r="H10" s="16"/>
    </row>
    <row r="11" spans="2:8" x14ac:dyDescent="0.2">
      <c r="B11" s="1" t="s">
        <v>69</v>
      </c>
      <c r="C11" s="105">
        <v>187654876</v>
      </c>
      <c r="D11" s="39"/>
      <c r="E11" s="16">
        <v>160164770</v>
      </c>
      <c r="G11" s="105"/>
      <c r="H11" s="16"/>
    </row>
    <row r="12" spans="2:8" x14ac:dyDescent="0.2">
      <c r="B12" s="1" t="s">
        <v>80</v>
      </c>
      <c r="C12" s="106">
        <v>25320281</v>
      </c>
      <c r="D12" s="39"/>
      <c r="E12" s="16">
        <v>0</v>
      </c>
      <c r="G12" s="105"/>
      <c r="H12" s="16"/>
    </row>
    <row r="13" spans="2:8" x14ac:dyDescent="0.2">
      <c r="C13" s="109">
        <f>SUM(C10:C12)</f>
        <v>859678840</v>
      </c>
      <c r="D13" s="39"/>
      <c r="E13" s="59">
        <v>775675641</v>
      </c>
      <c r="G13" s="111"/>
      <c r="H13" s="46"/>
    </row>
    <row r="14" spans="2:8" x14ac:dyDescent="0.2">
      <c r="C14" s="105"/>
      <c r="D14" s="39"/>
      <c r="E14" s="16"/>
      <c r="G14" s="105"/>
      <c r="H14" s="16"/>
    </row>
    <row r="15" spans="2:8" x14ac:dyDescent="0.2">
      <c r="B15" s="5" t="s">
        <v>56</v>
      </c>
      <c r="C15" s="105"/>
      <c r="D15" s="39"/>
      <c r="E15" s="16"/>
      <c r="G15" s="105"/>
      <c r="H15" s="16"/>
    </row>
    <row r="16" spans="2:8" x14ac:dyDescent="0.2">
      <c r="B16" s="1" t="s">
        <v>54</v>
      </c>
      <c r="C16" s="105">
        <v>-314474311</v>
      </c>
      <c r="D16" s="39"/>
      <c r="E16" s="16">
        <v>-278028061</v>
      </c>
      <c r="G16" s="105"/>
      <c r="H16" s="16"/>
    </row>
    <row r="17" spans="2:8" x14ac:dyDescent="0.2">
      <c r="B17" s="1" t="s">
        <v>70</v>
      </c>
      <c r="C17" s="107">
        <v>-19571673</v>
      </c>
      <c r="D17" s="39"/>
      <c r="E17" s="16">
        <v>-14399226</v>
      </c>
      <c r="G17" s="105"/>
      <c r="H17" s="16"/>
    </row>
    <row r="18" spans="2:8" x14ac:dyDescent="0.2">
      <c r="C18" s="109">
        <f>SUM(C16:C17)</f>
        <v>-334045984</v>
      </c>
      <c r="D18" s="39"/>
      <c r="E18" s="59">
        <v>-292427287</v>
      </c>
      <c r="G18" s="111"/>
      <c r="H18" s="46"/>
    </row>
    <row r="19" spans="2:8" x14ac:dyDescent="0.2">
      <c r="C19" s="105"/>
      <c r="D19" s="39"/>
      <c r="E19" s="16"/>
      <c r="G19" s="105"/>
      <c r="H19" s="16"/>
    </row>
    <row r="20" spans="2:8" ht="13.5" thickBot="1" x14ac:dyDescent="0.25">
      <c r="B20" s="5" t="s">
        <v>40</v>
      </c>
      <c r="C20" s="108">
        <v>525632856</v>
      </c>
      <c r="D20" s="39"/>
      <c r="E20" s="58">
        <v>483248354</v>
      </c>
      <c r="G20" s="105"/>
      <c r="H20" s="16"/>
    </row>
    <row r="21" spans="2:8" x14ac:dyDescent="0.2">
      <c r="C21" s="105"/>
      <c r="D21" s="39"/>
      <c r="E21" s="16"/>
      <c r="G21" s="105"/>
      <c r="H21" s="16"/>
    </row>
    <row r="22" spans="2:8" x14ac:dyDescent="0.2">
      <c r="B22" s="5" t="s">
        <v>41</v>
      </c>
      <c r="C22" s="105">
        <v>-28507320</v>
      </c>
      <c r="D22" s="39"/>
      <c r="E22" s="16">
        <v>-26688480</v>
      </c>
      <c r="G22" s="105"/>
      <c r="H22" s="16"/>
    </row>
    <row r="23" spans="2:8" x14ac:dyDescent="0.2">
      <c r="B23" s="5" t="s">
        <v>71</v>
      </c>
      <c r="C23" s="107">
        <v>-818871</v>
      </c>
      <c r="D23" s="39"/>
      <c r="E23" s="16">
        <v>-918997</v>
      </c>
      <c r="G23" s="105"/>
      <c r="H23" s="16"/>
    </row>
    <row r="24" spans="2:8" x14ac:dyDescent="0.2">
      <c r="B24" s="5"/>
      <c r="C24" s="109">
        <f>SUM(C22:C23)</f>
        <v>-29326191</v>
      </c>
      <c r="D24" s="39"/>
      <c r="E24" s="59">
        <v>-27607477</v>
      </c>
      <c r="G24" s="111"/>
      <c r="H24" s="46"/>
    </row>
    <row r="25" spans="2:8" x14ac:dyDescent="0.2">
      <c r="C25" s="105"/>
      <c r="D25" s="39"/>
      <c r="E25" s="16"/>
      <c r="G25" s="105"/>
      <c r="H25" s="16"/>
    </row>
    <row r="26" spans="2:8" x14ac:dyDescent="0.2">
      <c r="B26" s="5" t="s">
        <v>42</v>
      </c>
      <c r="C26" s="105">
        <v>496306665</v>
      </c>
      <c r="D26" s="39"/>
      <c r="E26" s="61">
        <v>455640877</v>
      </c>
      <c r="G26" s="105"/>
      <c r="H26" s="16"/>
    </row>
    <row r="27" spans="2:8" x14ac:dyDescent="0.2">
      <c r="B27" s="5"/>
      <c r="C27" s="105"/>
      <c r="D27" s="39"/>
      <c r="E27" s="16"/>
      <c r="G27" s="105"/>
      <c r="H27" s="16"/>
    </row>
    <row r="28" spans="2:8" x14ac:dyDescent="0.2">
      <c r="B28" s="1" t="s">
        <v>63</v>
      </c>
      <c r="C28" s="105">
        <v>1053243</v>
      </c>
      <c r="D28" s="39"/>
      <c r="E28" s="61">
        <v>845648</v>
      </c>
      <c r="G28" s="105"/>
      <c r="H28" s="16"/>
    </row>
    <row r="29" spans="2:8" x14ac:dyDescent="0.2">
      <c r="B29" s="5"/>
      <c r="C29" s="105"/>
      <c r="D29" s="39"/>
      <c r="E29" s="16"/>
      <c r="G29" s="105"/>
      <c r="H29" s="16"/>
    </row>
    <row r="30" spans="2:8" x14ac:dyDescent="0.2">
      <c r="B30" s="5" t="s">
        <v>0</v>
      </c>
      <c r="C30" s="105" t="s">
        <v>1</v>
      </c>
      <c r="D30" s="39"/>
      <c r="E30" s="16" t="s">
        <v>1</v>
      </c>
      <c r="G30" s="105"/>
      <c r="H30" s="16"/>
    </row>
    <row r="31" spans="2:8" x14ac:dyDescent="0.2">
      <c r="B31" s="1" t="s">
        <v>52</v>
      </c>
      <c r="C31" s="105">
        <v>32208465</v>
      </c>
      <c r="D31" s="39"/>
      <c r="E31" s="16">
        <v>32379420</v>
      </c>
      <c r="G31" s="105"/>
      <c r="H31" s="16"/>
    </row>
    <row r="32" spans="2:8" x14ac:dyDescent="0.2">
      <c r="B32" s="1" t="s">
        <v>53</v>
      </c>
      <c r="C32" s="105">
        <v>1802959</v>
      </c>
      <c r="D32" s="39"/>
      <c r="E32" s="16">
        <v>1995281</v>
      </c>
      <c r="G32" s="105"/>
      <c r="H32" s="16"/>
    </row>
    <row r="33" spans="2:8" x14ac:dyDescent="0.2">
      <c r="B33" s="1" t="s">
        <v>81</v>
      </c>
      <c r="C33" s="106">
        <v>54098783</v>
      </c>
      <c r="D33" s="39"/>
      <c r="E33" s="16">
        <v>50842271</v>
      </c>
      <c r="G33" s="105"/>
      <c r="H33" s="16"/>
    </row>
    <row r="34" spans="2:8" x14ac:dyDescent="0.2">
      <c r="C34" s="109">
        <f>SUM(C31:C33)</f>
        <v>88110207</v>
      </c>
      <c r="D34" s="39"/>
      <c r="E34" s="60">
        <v>85216972</v>
      </c>
      <c r="G34" s="111"/>
      <c r="H34" s="46"/>
    </row>
    <row r="35" spans="2:8" x14ac:dyDescent="0.2">
      <c r="C35" s="105"/>
      <c r="D35" s="39"/>
      <c r="E35" s="16"/>
      <c r="G35" s="105"/>
      <c r="H35" s="16"/>
    </row>
    <row r="36" spans="2:8" x14ac:dyDescent="0.2">
      <c r="B36" s="5" t="s">
        <v>2</v>
      </c>
      <c r="C36" s="105"/>
      <c r="D36" s="39"/>
      <c r="E36" s="16"/>
      <c r="G36" s="105"/>
      <c r="H36" s="16"/>
    </row>
    <row r="37" spans="2:8" x14ac:dyDescent="0.2">
      <c r="B37" s="8" t="s">
        <v>52</v>
      </c>
      <c r="C37" s="105">
        <v>-58696112</v>
      </c>
      <c r="D37" s="39"/>
      <c r="E37" s="16">
        <v>-33589352</v>
      </c>
      <c r="G37" s="105"/>
      <c r="H37" s="16"/>
    </row>
    <row r="38" spans="2:8" x14ac:dyDescent="0.2">
      <c r="B38" s="8" t="s">
        <v>68</v>
      </c>
      <c r="C38" s="106">
        <v>0</v>
      </c>
      <c r="D38" s="39"/>
      <c r="E38" s="16">
        <v>0</v>
      </c>
      <c r="G38" s="105"/>
      <c r="H38" s="16"/>
    </row>
    <row r="39" spans="2:8" x14ac:dyDescent="0.2">
      <c r="B39" s="8"/>
      <c r="C39" s="109">
        <v>-58696112</v>
      </c>
      <c r="D39" s="39"/>
      <c r="E39" s="60">
        <v>-33589352</v>
      </c>
      <c r="G39" s="111"/>
      <c r="H39" s="46"/>
    </row>
    <row r="40" spans="2:8" x14ac:dyDescent="0.2">
      <c r="B40" s="5"/>
      <c r="C40" s="105"/>
      <c r="D40" s="39"/>
      <c r="E40" s="16"/>
      <c r="G40" s="105"/>
      <c r="H40" s="16"/>
    </row>
    <row r="41" spans="2:8" x14ac:dyDescent="0.2">
      <c r="B41" s="5" t="s">
        <v>43</v>
      </c>
      <c r="C41" s="105"/>
      <c r="D41" s="39"/>
      <c r="E41" s="16"/>
      <c r="G41" s="105"/>
      <c r="H41" s="16"/>
    </row>
    <row r="42" spans="2:8" x14ac:dyDescent="0.2">
      <c r="B42" s="1" t="s">
        <v>72</v>
      </c>
      <c r="C42" s="105">
        <v>-216664720</v>
      </c>
      <c r="D42" s="39"/>
      <c r="E42" s="16">
        <v>-203076499</v>
      </c>
      <c r="G42" s="105"/>
      <c r="H42" s="16"/>
    </row>
    <row r="43" spans="2:8" x14ac:dyDescent="0.2">
      <c r="B43" s="1" t="s">
        <v>44</v>
      </c>
      <c r="C43" s="105">
        <v>-34815762</v>
      </c>
      <c r="D43" s="39"/>
      <c r="E43" s="16">
        <v>-30259569</v>
      </c>
      <c r="G43" s="105"/>
      <c r="H43" s="16"/>
    </row>
    <row r="44" spans="2:8" x14ac:dyDescent="0.2">
      <c r="B44" s="1" t="s">
        <v>45</v>
      </c>
      <c r="C44" s="105">
        <v>-21630952</v>
      </c>
      <c r="D44" s="39"/>
      <c r="E44" s="16">
        <v>-19262574</v>
      </c>
      <c r="G44" s="105"/>
      <c r="H44" s="16"/>
    </row>
    <row r="45" spans="2:8" x14ac:dyDescent="0.2">
      <c r="B45" s="1" t="s">
        <v>46</v>
      </c>
      <c r="C45" s="105">
        <v>-9612890</v>
      </c>
      <c r="D45" s="39"/>
      <c r="E45" s="16">
        <v>-12182097</v>
      </c>
      <c r="G45" s="105"/>
      <c r="H45" s="16"/>
    </row>
    <row r="46" spans="2:8" x14ac:dyDescent="0.2">
      <c r="B46" s="1" t="s">
        <v>47</v>
      </c>
      <c r="C46" s="107">
        <v>-156163107</v>
      </c>
      <c r="D46" s="39"/>
      <c r="E46" s="16">
        <v>-140745308</v>
      </c>
      <c r="G46" s="105"/>
      <c r="H46" s="16"/>
    </row>
    <row r="47" spans="2:8" x14ac:dyDescent="0.2">
      <c r="B47" s="5"/>
      <c r="C47" s="110">
        <f>SUM(C42:C46)</f>
        <v>-438887431</v>
      </c>
      <c r="D47" s="39"/>
      <c r="E47" s="60">
        <v>-405526047</v>
      </c>
      <c r="G47" s="111"/>
      <c r="H47" s="46"/>
    </row>
    <row r="48" spans="2:8" x14ac:dyDescent="0.2">
      <c r="B48" s="5"/>
      <c r="C48" s="105"/>
      <c r="D48" s="39"/>
      <c r="E48" s="16"/>
      <c r="G48" s="105"/>
      <c r="H48" s="16"/>
    </row>
    <row r="49" spans="2:8" ht="13.5" thickBot="1" x14ac:dyDescent="0.25">
      <c r="B49" s="5" t="s">
        <v>48</v>
      </c>
      <c r="C49" s="108">
        <v>87886572</v>
      </c>
      <c r="D49" s="39"/>
      <c r="E49" s="58">
        <v>102588098</v>
      </c>
      <c r="G49" s="105"/>
      <c r="H49" s="16"/>
    </row>
    <row r="50" spans="2:8" x14ac:dyDescent="0.2">
      <c r="B50" s="5"/>
      <c r="C50" s="105"/>
      <c r="D50" s="39"/>
      <c r="E50" s="16"/>
      <c r="G50" s="105"/>
      <c r="H50" s="16"/>
    </row>
    <row r="51" spans="2:8" x14ac:dyDescent="0.2">
      <c r="B51" s="5" t="s">
        <v>49</v>
      </c>
      <c r="C51" s="105" t="s">
        <v>1</v>
      </c>
      <c r="D51" s="39"/>
      <c r="E51" s="16" t="s">
        <v>1</v>
      </c>
      <c r="G51" s="105"/>
      <c r="H51" s="16"/>
    </row>
    <row r="52" spans="2:8" x14ac:dyDescent="0.2">
      <c r="B52" s="1" t="s">
        <v>50</v>
      </c>
      <c r="C52" s="105">
        <v>22475793</v>
      </c>
      <c r="D52" s="39"/>
      <c r="E52" s="16">
        <v>6469610</v>
      </c>
      <c r="G52" s="105"/>
      <c r="H52" s="16"/>
    </row>
    <row r="53" spans="2:8" x14ac:dyDescent="0.2">
      <c r="B53" s="1" t="s">
        <v>47</v>
      </c>
      <c r="C53" s="107">
        <v>-17769756</v>
      </c>
      <c r="D53" s="39"/>
      <c r="E53" s="16">
        <v>-4149538</v>
      </c>
      <c r="G53" s="105"/>
      <c r="H53" s="16"/>
    </row>
    <row r="54" spans="2:8" x14ac:dyDescent="0.2">
      <c r="C54" s="111">
        <f>SUM(C52:C53)</f>
        <v>4706037</v>
      </c>
      <c r="D54" s="39"/>
      <c r="E54" s="59">
        <v>2320072</v>
      </c>
      <c r="G54" s="111"/>
      <c r="H54" s="46"/>
    </row>
    <row r="55" spans="2:8" x14ac:dyDescent="0.2">
      <c r="C55" s="105"/>
      <c r="D55" s="39"/>
      <c r="E55" s="16"/>
      <c r="G55" s="105"/>
      <c r="H55" s="16"/>
    </row>
    <row r="56" spans="2:8" x14ac:dyDescent="0.2">
      <c r="B56" s="5" t="s">
        <v>73</v>
      </c>
      <c r="C56" s="106">
        <f>C49+C54</f>
        <v>92592609</v>
      </c>
      <c r="D56" s="39"/>
      <c r="E56" s="18">
        <v>104908170</v>
      </c>
      <c r="G56" s="105"/>
      <c r="H56" s="16"/>
    </row>
    <row r="57" spans="2:8" x14ac:dyDescent="0.2">
      <c r="D57" s="39"/>
      <c r="E57" s="16"/>
      <c r="G57" s="44"/>
      <c r="H57" s="44"/>
    </row>
    <row r="58" spans="2:8" x14ac:dyDescent="0.2">
      <c r="B58" s="1" t="s">
        <v>51</v>
      </c>
      <c r="C58" s="20">
        <v>-1611001</v>
      </c>
      <c r="D58" s="39"/>
      <c r="E58" s="16">
        <v>-741408</v>
      </c>
      <c r="G58" s="101"/>
      <c r="H58" s="101"/>
    </row>
    <row r="59" spans="2:8" ht="15" x14ac:dyDescent="0.2">
      <c r="B59" s="15"/>
      <c r="C59" s="20"/>
      <c r="D59" s="42"/>
      <c r="E59" s="16"/>
      <c r="G59" s="101"/>
      <c r="H59" s="101"/>
    </row>
    <row r="60" spans="2:8" ht="16.5" thickBot="1" x14ac:dyDescent="0.3">
      <c r="B60" s="3" t="s">
        <v>3</v>
      </c>
      <c r="C60" s="96">
        <f>SUM(C56:C58)</f>
        <v>90981608</v>
      </c>
      <c r="D60" s="42"/>
      <c r="E60" s="96">
        <v>104166762</v>
      </c>
      <c r="G60" s="48"/>
      <c r="H60" s="48"/>
    </row>
    <row r="61" spans="2:8" ht="16.5" thickTop="1" x14ac:dyDescent="0.25">
      <c r="B61" s="3"/>
      <c r="C61" s="21"/>
      <c r="E61" s="48"/>
    </row>
    <row r="62" spans="2:8" ht="15.75" x14ac:dyDescent="0.25">
      <c r="B62" s="25"/>
      <c r="C62" s="21"/>
      <c r="E62" s="48"/>
    </row>
    <row r="63" spans="2:8" ht="15" x14ac:dyDescent="0.2">
      <c r="B63" s="25"/>
      <c r="C63" s="26"/>
      <c r="E63" s="20"/>
    </row>
    <row r="64" spans="2:8" ht="15" x14ac:dyDescent="0.2">
      <c r="B64" s="22" t="s">
        <v>145</v>
      </c>
      <c r="C64" s="22"/>
      <c r="D64" s="15"/>
      <c r="E64" s="97"/>
    </row>
    <row r="65" spans="2:5" ht="15" x14ac:dyDescent="0.2">
      <c r="B65" s="22" t="s">
        <v>144</v>
      </c>
      <c r="C65" s="22"/>
      <c r="D65" s="15"/>
      <c r="E65" s="97"/>
    </row>
    <row r="66" spans="2:5" ht="15" x14ac:dyDescent="0.2">
      <c r="B66" s="25"/>
      <c r="C66" s="25"/>
      <c r="D66" s="15"/>
    </row>
    <row r="67" spans="2:5" ht="15" x14ac:dyDescent="0.2">
      <c r="B67" s="23"/>
      <c r="D67" s="24"/>
    </row>
    <row r="68" spans="2:5" ht="15" x14ac:dyDescent="0.2">
      <c r="B68" s="25"/>
      <c r="C68" s="25"/>
      <c r="D68" s="15"/>
    </row>
    <row r="69" spans="2:5" ht="15" x14ac:dyDescent="0.2">
      <c r="B69" s="25"/>
      <c r="C69" s="25"/>
    </row>
    <row r="70" spans="2:5" ht="15" x14ac:dyDescent="0.2">
      <c r="B70" s="25"/>
      <c r="C70" s="25"/>
    </row>
    <row r="71" spans="2:5" ht="15" x14ac:dyDescent="0.2">
      <c r="B71" s="25"/>
      <c r="C71" s="25"/>
    </row>
    <row r="72" spans="2:5" ht="15" x14ac:dyDescent="0.2">
      <c r="B72" s="25"/>
      <c r="C72" s="25"/>
    </row>
    <row r="73" spans="2:5" ht="15" x14ac:dyDescent="0.2">
      <c r="B73" s="25"/>
      <c r="C73" s="25"/>
    </row>
    <row r="74" spans="2:5" ht="15" x14ac:dyDescent="0.2">
      <c r="B74" s="25"/>
      <c r="C74" s="25"/>
    </row>
    <row r="75" spans="2:5" ht="15" x14ac:dyDescent="0.2">
      <c r="B75" s="25"/>
      <c r="C75" s="25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B5" sqref="B5:E5"/>
    </sheetView>
  </sheetViews>
  <sheetFormatPr defaultColWidth="11.42578125" defaultRowHeight="12.75" x14ac:dyDescent="0.2"/>
  <cols>
    <col min="1" max="1" width="2.42578125" style="35" customWidth="1"/>
    <col min="2" max="2" width="45" style="35" customWidth="1"/>
    <col min="3" max="3" width="21.85546875" style="27" customWidth="1"/>
    <col min="4" max="4" width="8.28515625" style="38" customWidth="1"/>
    <col min="5" max="5" width="17.28515625" style="35" customWidth="1"/>
    <col min="6" max="230" width="11.42578125" style="35"/>
    <col min="231" max="231" width="69.140625" style="35" bestFit="1" customWidth="1"/>
    <col min="232" max="232" width="24.42578125" style="35" customWidth="1"/>
    <col min="233" max="486" width="11.42578125" style="35"/>
    <col min="487" max="487" width="69.140625" style="35" bestFit="1" customWidth="1"/>
    <col min="488" max="488" width="24.42578125" style="35" customWidth="1"/>
    <col min="489" max="742" width="11.42578125" style="35"/>
    <col min="743" max="743" width="69.140625" style="35" bestFit="1" customWidth="1"/>
    <col min="744" max="744" width="24.42578125" style="35" customWidth="1"/>
    <col min="745" max="998" width="11.42578125" style="35"/>
    <col min="999" max="999" width="69.140625" style="35" bestFit="1" customWidth="1"/>
    <col min="1000" max="1000" width="24.42578125" style="35" customWidth="1"/>
    <col min="1001" max="1254" width="11.42578125" style="35"/>
    <col min="1255" max="1255" width="69.140625" style="35" bestFit="1" customWidth="1"/>
    <col min="1256" max="1256" width="24.42578125" style="35" customWidth="1"/>
    <col min="1257" max="1510" width="11.42578125" style="35"/>
    <col min="1511" max="1511" width="69.140625" style="35" bestFit="1" customWidth="1"/>
    <col min="1512" max="1512" width="24.42578125" style="35" customWidth="1"/>
    <col min="1513" max="1766" width="11.42578125" style="35"/>
    <col min="1767" max="1767" width="69.140625" style="35" bestFit="1" customWidth="1"/>
    <col min="1768" max="1768" width="24.42578125" style="35" customWidth="1"/>
    <col min="1769" max="2022" width="11.42578125" style="35"/>
    <col min="2023" max="2023" width="69.140625" style="35" bestFit="1" customWidth="1"/>
    <col min="2024" max="2024" width="24.42578125" style="35" customWidth="1"/>
    <col min="2025" max="2278" width="11.42578125" style="35"/>
    <col min="2279" max="2279" width="69.140625" style="35" bestFit="1" customWidth="1"/>
    <col min="2280" max="2280" width="24.42578125" style="35" customWidth="1"/>
    <col min="2281" max="2534" width="11.42578125" style="35"/>
    <col min="2535" max="2535" width="69.140625" style="35" bestFit="1" customWidth="1"/>
    <col min="2536" max="2536" width="24.42578125" style="35" customWidth="1"/>
    <col min="2537" max="2790" width="11.42578125" style="35"/>
    <col min="2791" max="2791" width="69.140625" style="35" bestFit="1" customWidth="1"/>
    <col min="2792" max="2792" width="24.42578125" style="35" customWidth="1"/>
    <col min="2793" max="3046" width="11.42578125" style="35"/>
    <col min="3047" max="3047" width="69.140625" style="35" bestFit="1" customWidth="1"/>
    <col min="3048" max="3048" width="24.42578125" style="35" customWidth="1"/>
    <col min="3049" max="3302" width="11.42578125" style="35"/>
    <col min="3303" max="3303" width="69.140625" style="35" bestFit="1" customWidth="1"/>
    <col min="3304" max="3304" width="24.42578125" style="35" customWidth="1"/>
    <col min="3305" max="3558" width="11.42578125" style="35"/>
    <col min="3559" max="3559" width="69.140625" style="35" bestFit="1" customWidth="1"/>
    <col min="3560" max="3560" width="24.42578125" style="35" customWidth="1"/>
    <col min="3561" max="3814" width="11.42578125" style="35"/>
    <col min="3815" max="3815" width="69.140625" style="35" bestFit="1" customWidth="1"/>
    <col min="3816" max="3816" width="24.42578125" style="35" customWidth="1"/>
    <col min="3817" max="4070" width="11.42578125" style="35"/>
    <col min="4071" max="4071" width="69.140625" style="35" bestFit="1" customWidth="1"/>
    <col min="4072" max="4072" width="24.42578125" style="35" customWidth="1"/>
    <col min="4073" max="4326" width="11.42578125" style="35"/>
    <col min="4327" max="4327" width="69.140625" style="35" bestFit="1" customWidth="1"/>
    <col min="4328" max="4328" width="24.42578125" style="35" customWidth="1"/>
    <col min="4329" max="4582" width="11.42578125" style="35"/>
    <col min="4583" max="4583" width="69.140625" style="35" bestFit="1" customWidth="1"/>
    <col min="4584" max="4584" width="24.42578125" style="35" customWidth="1"/>
    <col min="4585" max="4838" width="11.42578125" style="35"/>
    <col min="4839" max="4839" width="69.140625" style="35" bestFit="1" customWidth="1"/>
    <col min="4840" max="4840" width="24.42578125" style="35" customWidth="1"/>
    <col min="4841" max="5094" width="11.42578125" style="35"/>
    <col min="5095" max="5095" width="69.140625" style="35" bestFit="1" customWidth="1"/>
    <col min="5096" max="5096" width="24.42578125" style="35" customWidth="1"/>
    <col min="5097" max="5350" width="11.42578125" style="35"/>
    <col min="5351" max="5351" width="69.140625" style="35" bestFit="1" customWidth="1"/>
    <col min="5352" max="5352" width="24.42578125" style="35" customWidth="1"/>
    <col min="5353" max="5606" width="11.42578125" style="35"/>
    <col min="5607" max="5607" width="69.140625" style="35" bestFit="1" customWidth="1"/>
    <col min="5608" max="5608" width="24.42578125" style="35" customWidth="1"/>
    <col min="5609" max="5862" width="11.42578125" style="35"/>
    <col min="5863" max="5863" width="69.140625" style="35" bestFit="1" customWidth="1"/>
    <col min="5864" max="5864" width="24.42578125" style="35" customWidth="1"/>
    <col min="5865" max="6118" width="11.42578125" style="35"/>
    <col min="6119" max="6119" width="69.140625" style="35" bestFit="1" customWidth="1"/>
    <col min="6120" max="6120" width="24.42578125" style="35" customWidth="1"/>
    <col min="6121" max="6374" width="11.42578125" style="35"/>
    <col min="6375" max="6375" width="69.140625" style="35" bestFit="1" customWidth="1"/>
    <col min="6376" max="6376" width="24.42578125" style="35" customWidth="1"/>
    <col min="6377" max="6630" width="11.42578125" style="35"/>
    <col min="6631" max="6631" width="69.140625" style="35" bestFit="1" customWidth="1"/>
    <col min="6632" max="6632" width="24.42578125" style="35" customWidth="1"/>
    <col min="6633" max="6886" width="11.42578125" style="35"/>
    <col min="6887" max="6887" width="69.140625" style="35" bestFit="1" customWidth="1"/>
    <col min="6888" max="6888" width="24.42578125" style="35" customWidth="1"/>
    <col min="6889" max="7142" width="11.42578125" style="35"/>
    <col min="7143" max="7143" width="69.140625" style="35" bestFit="1" customWidth="1"/>
    <col min="7144" max="7144" width="24.42578125" style="35" customWidth="1"/>
    <col min="7145" max="7398" width="11.42578125" style="35"/>
    <col min="7399" max="7399" width="69.140625" style="35" bestFit="1" customWidth="1"/>
    <col min="7400" max="7400" width="24.42578125" style="35" customWidth="1"/>
    <col min="7401" max="7654" width="11.42578125" style="35"/>
    <col min="7655" max="7655" width="69.140625" style="35" bestFit="1" customWidth="1"/>
    <col min="7656" max="7656" width="24.42578125" style="35" customWidth="1"/>
    <col min="7657" max="7910" width="11.42578125" style="35"/>
    <col min="7911" max="7911" width="69.140625" style="35" bestFit="1" customWidth="1"/>
    <col min="7912" max="7912" width="24.42578125" style="35" customWidth="1"/>
    <col min="7913" max="8166" width="11.42578125" style="35"/>
    <col min="8167" max="8167" width="69.140625" style="35" bestFit="1" customWidth="1"/>
    <col min="8168" max="8168" width="24.42578125" style="35" customWidth="1"/>
    <col min="8169" max="8422" width="11.42578125" style="35"/>
    <col min="8423" max="8423" width="69.140625" style="35" bestFit="1" customWidth="1"/>
    <col min="8424" max="8424" width="24.42578125" style="35" customWidth="1"/>
    <col min="8425" max="8678" width="11.42578125" style="35"/>
    <col min="8679" max="8679" width="69.140625" style="35" bestFit="1" customWidth="1"/>
    <col min="8680" max="8680" width="24.42578125" style="35" customWidth="1"/>
    <col min="8681" max="8934" width="11.42578125" style="35"/>
    <col min="8935" max="8935" width="69.140625" style="35" bestFit="1" customWidth="1"/>
    <col min="8936" max="8936" width="24.42578125" style="35" customWidth="1"/>
    <col min="8937" max="9190" width="11.42578125" style="35"/>
    <col min="9191" max="9191" width="69.140625" style="35" bestFit="1" customWidth="1"/>
    <col min="9192" max="9192" width="24.42578125" style="35" customWidth="1"/>
    <col min="9193" max="9446" width="11.42578125" style="35"/>
    <col min="9447" max="9447" width="69.140625" style="35" bestFit="1" customWidth="1"/>
    <col min="9448" max="9448" width="24.42578125" style="35" customWidth="1"/>
    <col min="9449" max="9702" width="11.42578125" style="35"/>
    <col min="9703" max="9703" width="69.140625" style="35" bestFit="1" customWidth="1"/>
    <col min="9704" max="9704" width="24.42578125" style="35" customWidth="1"/>
    <col min="9705" max="9958" width="11.42578125" style="35"/>
    <col min="9959" max="9959" width="69.140625" style="35" bestFit="1" customWidth="1"/>
    <col min="9960" max="9960" width="24.42578125" style="35" customWidth="1"/>
    <col min="9961" max="10214" width="11.42578125" style="35"/>
    <col min="10215" max="10215" width="69.140625" style="35" bestFit="1" customWidth="1"/>
    <col min="10216" max="10216" width="24.42578125" style="35" customWidth="1"/>
    <col min="10217" max="10470" width="11.42578125" style="35"/>
    <col min="10471" max="10471" width="69.140625" style="35" bestFit="1" customWidth="1"/>
    <col min="10472" max="10472" width="24.42578125" style="35" customWidth="1"/>
    <col min="10473" max="10726" width="11.42578125" style="35"/>
    <col min="10727" max="10727" width="69.140625" style="35" bestFit="1" customWidth="1"/>
    <col min="10728" max="10728" width="24.42578125" style="35" customWidth="1"/>
    <col min="10729" max="10982" width="11.42578125" style="35"/>
    <col min="10983" max="10983" width="69.140625" style="35" bestFit="1" customWidth="1"/>
    <col min="10984" max="10984" width="24.42578125" style="35" customWidth="1"/>
    <col min="10985" max="11238" width="11.42578125" style="35"/>
    <col min="11239" max="11239" width="69.140625" style="35" bestFit="1" customWidth="1"/>
    <col min="11240" max="11240" width="24.42578125" style="35" customWidth="1"/>
    <col min="11241" max="11494" width="11.42578125" style="35"/>
    <col min="11495" max="11495" width="69.140625" style="35" bestFit="1" customWidth="1"/>
    <col min="11496" max="11496" width="24.42578125" style="35" customWidth="1"/>
    <col min="11497" max="11750" width="11.42578125" style="35"/>
    <col min="11751" max="11751" width="69.140625" style="35" bestFit="1" customWidth="1"/>
    <col min="11752" max="11752" width="24.42578125" style="35" customWidth="1"/>
    <col min="11753" max="12006" width="11.42578125" style="35"/>
    <col min="12007" max="12007" width="69.140625" style="35" bestFit="1" customWidth="1"/>
    <col min="12008" max="12008" width="24.42578125" style="35" customWidth="1"/>
    <col min="12009" max="12262" width="11.42578125" style="35"/>
    <col min="12263" max="12263" width="69.140625" style="35" bestFit="1" customWidth="1"/>
    <col min="12264" max="12264" width="24.42578125" style="35" customWidth="1"/>
    <col min="12265" max="12518" width="11.42578125" style="35"/>
    <col min="12519" max="12519" width="69.140625" style="35" bestFit="1" customWidth="1"/>
    <col min="12520" max="12520" width="24.42578125" style="35" customWidth="1"/>
    <col min="12521" max="12774" width="11.42578125" style="35"/>
    <col min="12775" max="12775" width="69.140625" style="35" bestFit="1" customWidth="1"/>
    <col min="12776" max="12776" width="24.42578125" style="35" customWidth="1"/>
    <col min="12777" max="13030" width="11.42578125" style="35"/>
    <col min="13031" max="13031" width="69.140625" style="35" bestFit="1" customWidth="1"/>
    <col min="13032" max="13032" width="24.42578125" style="35" customWidth="1"/>
    <col min="13033" max="13286" width="11.42578125" style="35"/>
    <col min="13287" max="13287" width="69.140625" style="35" bestFit="1" customWidth="1"/>
    <col min="13288" max="13288" width="24.42578125" style="35" customWidth="1"/>
    <col min="13289" max="13542" width="11.42578125" style="35"/>
    <col min="13543" max="13543" width="69.140625" style="35" bestFit="1" customWidth="1"/>
    <col min="13544" max="13544" width="24.42578125" style="35" customWidth="1"/>
    <col min="13545" max="13798" width="11.42578125" style="35"/>
    <col min="13799" max="13799" width="69.140625" style="35" bestFit="1" customWidth="1"/>
    <col min="13800" max="13800" width="24.42578125" style="35" customWidth="1"/>
    <col min="13801" max="14054" width="11.42578125" style="35"/>
    <col min="14055" max="14055" width="69.140625" style="35" bestFit="1" customWidth="1"/>
    <col min="14056" max="14056" width="24.42578125" style="35" customWidth="1"/>
    <col min="14057" max="14310" width="11.42578125" style="35"/>
    <col min="14311" max="14311" width="69.140625" style="35" bestFit="1" customWidth="1"/>
    <col min="14312" max="14312" width="24.42578125" style="35" customWidth="1"/>
    <col min="14313" max="14566" width="11.42578125" style="35"/>
    <col min="14567" max="14567" width="69.140625" style="35" bestFit="1" customWidth="1"/>
    <col min="14568" max="14568" width="24.42578125" style="35" customWidth="1"/>
    <col min="14569" max="14822" width="11.42578125" style="35"/>
    <col min="14823" max="14823" width="69.140625" style="35" bestFit="1" customWidth="1"/>
    <col min="14824" max="14824" width="24.42578125" style="35" customWidth="1"/>
    <col min="14825" max="15078" width="11.42578125" style="35"/>
    <col min="15079" max="15079" width="69.140625" style="35" bestFit="1" customWidth="1"/>
    <col min="15080" max="15080" width="24.42578125" style="35" customWidth="1"/>
    <col min="15081" max="15334" width="11.42578125" style="35"/>
    <col min="15335" max="15335" width="69.140625" style="35" bestFit="1" customWidth="1"/>
    <col min="15336" max="15336" width="24.42578125" style="35" customWidth="1"/>
    <col min="15337" max="15590" width="11.42578125" style="35"/>
    <col min="15591" max="15591" width="69.140625" style="35" bestFit="1" customWidth="1"/>
    <col min="15592" max="15592" width="24.42578125" style="35" customWidth="1"/>
    <col min="15593" max="15846" width="11.42578125" style="35"/>
    <col min="15847" max="15847" width="69.140625" style="35" bestFit="1" customWidth="1"/>
    <col min="15848" max="15848" width="24.42578125" style="35" customWidth="1"/>
    <col min="15849" max="16102" width="11.42578125" style="35"/>
    <col min="16103" max="16103" width="69.140625" style="35" bestFit="1" customWidth="1"/>
    <col min="16104" max="16104" width="24.42578125" style="35" customWidth="1"/>
    <col min="16105" max="16384" width="11.42578125" style="35"/>
  </cols>
  <sheetData>
    <row r="1" spans="1:5" x14ac:dyDescent="0.2">
      <c r="A1" s="62"/>
      <c r="B1" s="62"/>
      <c r="C1" s="63"/>
      <c r="D1" s="64"/>
      <c r="E1" s="62"/>
    </row>
    <row r="2" spans="1:5" x14ac:dyDescent="0.2">
      <c r="A2" s="62"/>
      <c r="B2" s="62"/>
      <c r="C2" s="63"/>
      <c r="D2" s="64"/>
      <c r="E2" s="62"/>
    </row>
    <row r="3" spans="1:5" x14ac:dyDescent="0.2">
      <c r="A3" s="62"/>
      <c r="B3" s="62"/>
      <c r="C3" s="63"/>
      <c r="D3" s="64"/>
      <c r="E3" s="62"/>
    </row>
    <row r="4" spans="1:5" x14ac:dyDescent="0.2">
      <c r="A4" s="62"/>
      <c r="B4" s="62"/>
      <c r="C4" s="63"/>
      <c r="D4" s="64"/>
      <c r="E4" s="62"/>
    </row>
    <row r="5" spans="1:5" x14ac:dyDescent="0.2">
      <c r="A5" s="62"/>
      <c r="B5" s="158" t="s">
        <v>155</v>
      </c>
      <c r="C5" s="158"/>
      <c r="D5" s="158"/>
      <c r="E5" s="158"/>
    </row>
    <row r="6" spans="1:5" x14ac:dyDescent="0.2">
      <c r="A6" s="62"/>
      <c r="B6" s="151" t="s">
        <v>1</v>
      </c>
      <c r="C6" s="151"/>
      <c r="D6" s="151"/>
      <c r="E6" s="151"/>
    </row>
    <row r="7" spans="1:5" x14ac:dyDescent="0.2">
      <c r="A7" s="62"/>
      <c r="B7" s="152" t="s">
        <v>114</v>
      </c>
      <c r="C7" s="152"/>
      <c r="D7" s="152"/>
      <c r="E7" s="152"/>
    </row>
    <row r="8" spans="1:5" x14ac:dyDescent="0.2">
      <c r="A8" s="62"/>
      <c r="B8" s="152" t="s">
        <v>150</v>
      </c>
      <c r="C8" s="152"/>
      <c r="D8" s="152"/>
      <c r="E8" s="152"/>
    </row>
    <row r="9" spans="1:5" x14ac:dyDescent="0.2">
      <c r="A9" s="62"/>
      <c r="B9" s="152" t="s">
        <v>136</v>
      </c>
      <c r="C9" s="152"/>
      <c r="D9" s="152"/>
      <c r="E9" s="152"/>
    </row>
    <row r="10" spans="1:5" x14ac:dyDescent="0.2">
      <c r="A10" s="62"/>
      <c r="B10" s="66"/>
      <c r="C10" s="66"/>
      <c r="D10" s="66"/>
      <c r="E10" s="99"/>
    </row>
    <row r="11" spans="1:5" x14ac:dyDescent="0.2">
      <c r="A11" s="62"/>
      <c r="B11" s="66"/>
      <c r="C11" s="66"/>
      <c r="D11" s="66"/>
      <c r="E11" s="66"/>
    </row>
    <row r="12" spans="1:5" x14ac:dyDescent="0.2">
      <c r="A12" s="62"/>
      <c r="B12" s="62"/>
      <c r="C12" s="67">
        <v>2017</v>
      </c>
      <c r="D12" s="68"/>
      <c r="E12" s="69">
        <v>2016</v>
      </c>
    </row>
    <row r="13" spans="1:5" x14ac:dyDescent="0.2">
      <c r="A13" s="62"/>
      <c r="B13" s="65"/>
      <c r="C13" s="95" t="s">
        <v>141</v>
      </c>
      <c r="D13" s="70"/>
      <c r="E13" s="98" t="s">
        <v>141</v>
      </c>
    </row>
    <row r="14" spans="1:5" x14ac:dyDescent="0.2">
      <c r="A14" s="62"/>
      <c r="B14" s="71" t="s">
        <v>86</v>
      </c>
      <c r="C14" s="63"/>
      <c r="D14" s="64"/>
      <c r="E14" s="62"/>
    </row>
    <row r="15" spans="1:5" x14ac:dyDescent="0.2">
      <c r="A15" s="62"/>
      <c r="B15" s="72" t="s">
        <v>87</v>
      </c>
      <c r="C15" s="73">
        <v>646800278.62</v>
      </c>
      <c r="D15" s="74"/>
      <c r="E15" s="73">
        <v>615572682.32000005</v>
      </c>
    </row>
    <row r="16" spans="1:5" x14ac:dyDescent="0.2">
      <c r="A16" s="62"/>
      <c r="B16" s="72" t="s">
        <v>88</v>
      </c>
      <c r="C16" s="73">
        <v>188243690.27000001</v>
      </c>
      <c r="D16" s="74"/>
      <c r="E16" s="73">
        <v>160648108.56999999</v>
      </c>
    </row>
    <row r="17" spans="1:5" x14ac:dyDescent="0.2">
      <c r="A17" s="62"/>
      <c r="B17" s="72" t="s">
        <v>135</v>
      </c>
      <c r="C17" s="73">
        <v>25320281.77</v>
      </c>
      <c r="D17" s="74"/>
      <c r="E17" s="73">
        <v>31304976.940000001</v>
      </c>
    </row>
    <row r="18" spans="1:5" x14ac:dyDescent="0.2">
      <c r="A18" s="62"/>
      <c r="B18" s="72" t="s">
        <v>89</v>
      </c>
      <c r="C18" s="73">
        <v>110954260.36999999</v>
      </c>
      <c r="D18" s="74"/>
      <c r="E18" s="73">
        <v>60682641.910000004</v>
      </c>
    </row>
    <row r="19" spans="1:5" x14ac:dyDescent="0.2">
      <c r="A19" s="62"/>
      <c r="B19" s="72" t="s">
        <v>90</v>
      </c>
      <c r="C19" s="73">
        <v>-334045989.52000004</v>
      </c>
      <c r="D19" s="74"/>
      <c r="E19" s="73">
        <v>-292427290.91999996</v>
      </c>
    </row>
    <row r="20" spans="1:5" x14ac:dyDescent="0.2">
      <c r="A20" s="62"/>
      <c r="B20" s="72" t="s">
        <v>91</v>
      </c>
      <c r="C20" s="73">
        <v>0</v>
      </c>
      <c r="D20" s="76"/>
      <c r="E20" s="73">
        <v>0</v>
      </c>
    </row>
    <row r="21" spans="1:5" x14ac:dyDescent="0.2">
      <c r="A21" s="62"/>
      <c r="B21" s="72" t="s">
        <v>92</v>
      </c>
      <c r="C21" s="73">
        <v>-429274549.51000005</v>
      </c>
      <c r="D21" s="75"/>
      <c r="E21" s="73">
        <v>-393343962.73000002</v>
      </c>
    </row>
    <row r="22" spans="1:5" x14ac:dyDescent="0.2">
      <c r="A22" s="62"/>
      <c r="B22" s="72" t="s">
        <v>93</v>
      </c>
      <c r="C22" s="73">
        <v>-115405362.75000001</v>
      </c>
      <c r="D22" s="75"/>
      <c r="E22" s="73">
        <v>-77529257.450000003</v>
      </c>
    </row>
    <row r="23" spans="1:5" x14ac:dyDescent="0.2">
      <c r="A23" s="62"/>
      <c r="B23" s="72" t="s">
        <v>94</v>
      </c>
      <c r="C23" s="73">
        <v>-1611001.99</v>
      </c>
      <c r="D23" s="75"/>
      <c r="E23" s="73">
        <v>-741136.48</v>
      </c>
    </row>
    <row r="24" spans="1:5" x14ac:dyDescent="0.2">
      <c r="A24" s="62"/>
      <c r="B24" s="72" t="s">
        <v>95</v>
      </c>
      <c r="C24" s="77">
        <v>56860172.660000801</v>
      </c>
      <c r="D24" s="75"/>
      <c r="E24" s="77">
        <v>88975270.3800001</v>
      </c>
    </row>
    <row r="25" spans="1:5" x14ac:dyDescent="0.2">
      <c r="A25" s="62"/>
      <c r="B25" s="78" t="s">
        <v>116</v>
      </c>
      <c r="C25" s="80">
        <f>SUM(C15:C24)</f>
        <v>147841779.92000073</v>
      </c>
      <c r="D25" s="79"/>
      <c r="E25" s="112">
        <v>193142032.54000026</v>
      </c>
    </row>
    <row r="26" spans="1:5" x14ac:dyDescent="0.2">
      <c r="A26" s="62"/>
      <c r="B26" s="65"/>
      <c r="C26" s="62"/>
      <c r="D26" s="81"/>
      <c r="E26" s="113"/>
    </row>
    <row r="27" spans="1:5" x14ac:dyDescent="0.2">
      <c r="A27" s="62"/>
      <c r="B27" s="71" t="s">
        <v>96</v>
      </c>
      <c r="C27" s="62"/>
      <c r="D27" s="82"/>
      <c r="E27" s="113"/>
    </row>
    <row r="28" spans="1:5" x14ac:dyDescent="0.2">
      <c r="A28" s="62"/>
      <c r="B28" s="72" t="s">
        <v>97</v>
      </c>
      <c r="C28" s="83">
        <v>-1178872697.9500008</v>
      </c>
      <c r="D28" s="75"/>
      <c r="E28" s="83">
        <v>-144382983.61999893</v>
      </c>
    </row>
    <row r="29" spans="1:5" x14ac:dyDescent="0.2">
      <c r="A29" s="62"/>
      <c r="B29" s="72" t="s">
        <v>98</v>
      </c>
      <c r="C29" s="83">
        <v>-3109904639.8099995</v>
      </c>
      <c r="D29" s="75"/>
      <c r="E29" s="83">
        <v>-3661095667.7600002</v>
      </c>
    </row>
    <row r="30" spans="1:5" x14ac:dyDescent="0.2">
      <c r="A30" s="62"/>
      <c r="B30" s="72" t="s">
        <v>99</v>
      </c>
      <c r="C30" s="83">
        <v>3357451501.6700001</v>
      </c>
      <c r="D30" s="75"/>
      <c r="E30" s="83">
        <v>3146744099.48</v>
      </c>
    </row>
    <row r="31" spans="1:5" x14ac:dyDescent="0.2">
      <c r="A31" s="62"/>
      <c r="B31" s="72" t="s">
        <v>100</v>
      </c>
      <c r="C31" s="83">
        <v>-22235401.41</v>
      </c>
      <c r="D31" s="75"/>
      <c r="E31" s="83">
        <v>-69643674.239999995</v>
      </c>
    </row>
    <row r="32" spans="1:5" x14ac:dyDescent="0.2">
      <c r="A32" s="62"/>
      <c r="B32" s="72" t="s">
        <v>115</v>
      </c>
      <c r="C32" s="84">
        <v>92605156.689999998</v>
      </c>
      <c r="D32" s="75"/>
      <c r="E32" s="84">
        <v>6351124.4300000006</v>
      </c>
    </row>
    <row r="33" spans="1:5" x14ac:dyDescent="0.2">
      <c r="A33" s="62"/>
      <c r="B33" s="78" t="s">
        <v>117</v>
      </c>
      <c r="C33" s="85">
        <f>SUM(C28:C32)</f>
        <v>-860956080.81000018</v>
      </c>
      <c r="D33" s="79"/>
      <c r="E33" s="112">
        <v>-722027101.7099992</v>
      </c>
    </row>
    <row r="34" spans="1:5" x14ac:dyDescent="0.2">
      <c r="A34" s="62"/>
      <c r="B34" s="65"/>
      <c r="C34" s="62"/>
      <c r="D34" s="86"/>
      <c r="E34" s="113"/>
    </row>
    <row r="35" spans="1:5" x14ac:dyDescent="0.2">
      <c r="A35" s="62"/>
      <c r="B35" s="71" t="s">
        <v>101</v>
      </c>
      <c r="C35" s="62"/>
      <c r="D35" s="87"/>
      <c r="E35" s="113"/>
    </row>
    <row r="36" spans="1:5" x14ac:dyDescent="0.2">
      <c r="A36" s="62"/>
      <c r="B36" s="72" t="s">
        <v>102</v>
      </c>
      <c r="C36" s="83">
        <v>21347242422.43</v>
      </c>
      <c r="D36" s="75"/>
      <c r="E36" s="83">
        <v>20331734096.379997</v>
      </c>
    </row>
    <row r="37" spans="1:5" x14ac:dyDescent="0.2">
      <c r="A37" s="62"/>
      <c r="B37" s="72" t="s">
        <v>103</v>
      </c>
      <c r="C37" s="83">
        <v>-20692149521.669998</v>
      </c>
      <c r="D37" s="75"/>
      <c r="E37" s="83">
        <v>-20015394112.599998</v>
      </c>
    </row>
    <row r="38" spans="1:5" x14ac:dyDescent="0.2">
      <c r="A38" s="62"/>
      <c r="B38" s="72" t="s">
        <v>104</v>
      </c>
      <c r="C38" s="83">
        <v>-218839169.18000001</v>
      </c>
      <c r="D38" s="75"/>
      <c r="E38" s="83">
        <v>-268500545.75999999</v>
      </c>
    </row>
    <row r="39" spans="1:5" x14ac:dyDescent="0.2">
      <c r="A39" s="62"/>
      <c r="B39" s="72" t="s">
        <v>105</v>
      </c>
      <c r="C39" s="83">
        <v>219499850.41</v>
      </c>
      <c r="D39" s="75"/>
      <c r="E39" s="83">
        <v>272245508.73000002</v>
      </c>
    </row>
    <row r="40" spans="1:5" x14ac:dyDescent="0.2">
      <c r="A40" s="62"/>
      <c r="B40" s="72" t="s">
        <v>106</v>
      </c>
      <c r="C40" s="84">
        <v>-22402970</v>
      </c>
      <c r="D40" s="75"/>
      <c r="E40" s="84">
        <v>9612009.4800000004</v>
      </c>
    </row>
    <row r="41" spans="1:5" x14ac:dyDescent="0.2">
      <c r="A41" s="62"/>
      <c r="B41" s="78" t="s">
        <v>118</v>
      </c>
      <c r="C41" s="80">
        <f>SUM(C36:C40)</f>
        <v>633350611.99000216</v>
      </c>
      <c r="D41" s="79"/>
      <c r="E41" s="112">
        <v>329696956.22999883</v>
      </c>
    </row>
    <row r="42" spans="1:5" x14ac:dyDescent="0.2">
      <c r="A42" s="62"/>
      <c r="B42" s="65"/>
      <c r="C42" s="62"/>
      <c r="D42" s="86"/>
      <c r="E42" s="113"/>
    </row>
    <row r="43" spans="1:5" x14ac:dyDescent="0.2">
      <c r="A43" s="62"/>
      <c r="B43" s="71" t="s">
        <v>107</v>
      </c>
      <c r="C43" s="88">
        <f>C25+C33+C41</f>
        <v>-79763688.899997234</v>
      </c>
      <c r="D43" s="88"/>
      <c r="E43" s="88">
        <v>-199188112.94000012</v>
      </c>
    </row>
    <row r="44" spans="1:5" x14ac:dyDescent="0.2">
      <c r="A44" s="62"/>
      <c r="B44" s="65"/>
      <c r="C44" s="62"/>
      <c r="D44" s="86"/>
      <c r="E44" s="114"/>
    </row>
    <row r="45" spans="1:5" x14ac:dyDescent="0.2">
      <c r="A45" s="62"/>
      <c r="B45" s="71" t="s">
        <v>108</v>
      </c>
      <c r="C45" s="91">
        <v>1088713001.24</v>
      </c>
      <c r="D45" s="90"/>
      <c r="E45" s="89">
        <v>1191511840</v>
      </c>
    </row>
    <row r="46" spans="1:5" x14ac:dyDescent="0.2">
      <c r="A46" s="62"/>
      <c r="B46" s="65"/>
      <c r="C46" s="62"/>
      <c r="D46" s="75"/>
      <c r="E46" s="115"/>
    </row>
    <row r="47" spans="1:5" x14ac:dyDescent="0.2">
      <c r="A47" s="62"/>
      <c r="B47" s="71" t="s">
        <v>109</v>
      </c>
      <c r="C47" s="89">
        <f>C43+C45</f>
        <v>1008949312.3400028</v>
      </c>
      <c r="D47" s="89"/>
      <c r="E47" s="89">
        <v>992323727.05999994</v>
      </c>
    </row>
    <row r="48" spans="1:5" x14ac:dyDescent="0.2">
      <c r="A48" s="62"/>
      <c r="B48" s="62"/>
      <c r="C48" s="92"/>
      <c r="D48" s="86"/>
      <c r="E48" s="93"/>
    </row>
    <row r="49" spans="1:5" x14ac:dyDescent="0.2">
      <c r="A49" s="62"/>
      <c r="B49" s="62"/>
      <c r="C49" s="63"/>
      <c r="D49" s="64"/>
      <c r="E49" s="62"/>
    </row>
    <row r="50" spans="1:5" x14ac:dyDescent="0.2">
      <c r="A50" s="62"/>
      <c r="B50" s="62"/>
      <c r="C50" s="63"/>
      <c r="D50" s="64"/>
      <c r="E50" s="62"/>
    </row>
    <row r="51" spans="1:5" x14ac:dyDescent="0.2">
      <c r="A51" s="62"/>
      <c r="B51" s="62"/>
      <c r="C51" s="63"/>
      <c r="D51" s="64"/>
      <c r="E51" s="62"/>
    </row>
    <row r="52" spans="1:5" ht="15" x14ac:dyDescent="0.2">
      <c r="A52" s="62"/>
      <c r="B52" s="22" t="s">
        <v>146</v>
      </c>
      <c r="C52" s="22"/>
      <c r="D52" s="15"/>
      <c r="E52" s="97"/>
    </row>
    <row r="53" spans="1:5" ht="15" x14ac:dyDescent="0.2">
      <c r="A53" s="62"/>
      <c r="B53" s="22" t="s">
        <v>144</v>
      </c>
      <c r="C53" s="22"/>
      <c r="D53" s="15"/>
      <c r="E53" s="97"/>
    </row>
    <row r="54" spans="1:5" ht="15" x14ac:dyDescent="0.2">
      <c r="A54" s="62"/>
      <c r="B54" s="25"/>
      <c r="C54" s="25"/>
      <c r="D54" s="15"/>
      <c r="E54" s="1"/>
    </row>
    <row r="55" spans="1:5" x14ac:dyDescent="0.2">
      <c r="A55" s="62"/>
      <c r="B55" s="62"/>
      <c r="C55" s="63"/>
      <c r="D55" s="64"/>
      <c r="E55" s="62"/>
    </row>
    <row r="56" spans="1:5" x14ac:dyDescent="0.2">
      <c r="A56" s="62"/>
      <c r="B56" s="62"/>
      <c r="C56" s="63"/>
      <c r="D56" s="64"/>
      <c r="E56" s="62"/>
    </row>
  </sheetData>
  <mergeCells count="5">
    <mergeCell ref="B6:E6"/>
    <mergeCell ref="B7:E7"/>
    <mergeCell ref="B8:E8"/>
    <mergeCell ref="B9:E9"/>
    <mergeCell ref="B5:E5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tabSelected="1" workbookViewId="0">
      <selection activeCell="K11" sqref="K11"/>
    </sheetView>
  </sheetViews>
  <sheetFormatPr defaultColWidth="11.42578125" defaultRowHeight="15" x14ac:dyDescent="0.25"/>
  <cols>
    <col min="1" max="1" width="4.140625" style="118" customWidth="1"/>
    <col min="2" max="2" width="32.42578125" style="118" customWidth="1"/>
    <col min="3" max="3" width="12.140625" style="118" customWidth="1"/>
    <col min="4" max="4" width="1.42578125" style="118" customWidth="1"/>
    <col min="5" max="5" width="14.42578125" style="118" customWidth="1"/>
    <col min="6" max="6" width="1.85546875" style="118" customWidth="1"/>
    <col min="7" max="7" width="13.7109375" style="118" customWidth="1"/>
    <col min="8" max="8" width="1" style="118" customWidth="1"/>
    <col min="9" max="9" width="18.85546875" style="118" customWidth="1"/>
    <col min="10" max="10" width="11.42578125" style="118" customWidth="1"/>
    <col min="11" max="11" width="17" style="118" bestFit="1" customWidth="1"/>
    <col min="12" max="12" width="16.85546875" style="117" bestFit="1" customWidth="1"/>
    <col min="13" max="13" width="17.7109375" style="118" customWidth="1"/>
    <col min="14" max="14" width="16.85546875" style="118" bestFit="1" customWidth="1"/>
    <col min="15" max="15" width="14.140625" style="118" customWidth="1"/>
    <col min="16" max="16" width="11.42578125" style="118" customWidth="1"/>
    <col min="17" max="17" width="16.85546875" style="118" bestFit="1" customWidth="1"/>
    <col min="18" max="16384" width="11.42578125" style="118"/>
  </cols>
  <sheetData>
    <row r="3" spans="2:17" ht="18.75" x14ac:dyDescent="0.3">
      <c r="B3" s="159" t="s">
        <v>155</v>
      </c>
      <c r="C3" s="159"/>
      <c r="D3" s="159"/>
      <c r="E3" s="159"/>
      <c r="F3" s="159"/>
      <c r="G3" s="159"/>
      <c r="H3" s="159"/>
      <c r="I3" s="159"/>
    </row>
    <row r="4" spans="2:17" ht="21" x14ac:dyDescent="0.35">
      <c r="B4" s="155" t="s">
        <v>121</v>
      </c>
      <c r="C4" s="155"/>
      <c r="D4" s="155"/>
      <c r="E4" s="155"/>
      <c r="F4" s="155"/>
      <c r="G4" s="155"/>
      <c r="H4" s="155"/>
      <c r="I4" s="155"/>
      <c r="J4" s="116"/>
      <c r="K4" s="116"/>
      <c r="M4" s="116"/>
    </row>
    <row r="5" spans="2:17" ht="15" customHeight="1" x14ac:dyDescent="0.35">
      <c r="B5" s="155" t="s">
        <v>150</v>
      </c>
      <c r="C5" s="155"/>
      <c r="D5" s="155"/>
      <c r="E5" s="155"/>
      <c r="F5" s="155"/>
      <c r="G5" s="155"/>
      <c r="H5" s="155"/>
      <c r="I5" s="155"/>
      <c r="J5" s="116"/>
      <c r="K5" s="116"/>
      <c r="M5" s="116"/>
    </row>
    <row r="6" spans="2:17" ht="15" customHeight="1" x14ac:dyDescent="0.35">
      <c r="B6" s="155" t="s">
        <v>137</v>
      </c>
      <c r="C6" s="155"/>
      <c r="D6" s="155"/>
      <c r="E6" s="155"/>
      <c r="F6" s="155"/>
      <c r="G6" s="155"/>
      <c r="H6" s="155"/>
      <c r="I6" s="155"/>
      <c r="J6" s="116"/>
      <c r="K6" s="116"/>
      <c r="M6" s="116"/>
    </row>
    <row r="7" spans="2:17" x14ac:dyDescent="0.25">
      <c r="B7" s="116"/>
      <c r="C7" s="116"/>
      <c r="D7" s="116"/>
      <c r="E7" s="119" t="s">
        <v>122</v>
      </c>
      <c r="F7" s="116"/>
      <c r="G7" s="116"/>
      <c r="H7" s="116"/>
      <c r="I7" s="116"/>
      <c r="J7" s="116"/>
      <c r="K7" s="116"/>
      <c r="M7" s="116"/>
    </row>
    <row r="8" spans="2:17" x14ac:dyDescent="0.25">
      <c r="B8" s="116"/>
      <c r="C8" s="119" t="s">
        <v>123</v>
      </c>
      <c r="D8" s="116"/>
      <c r="E8" s="119" t="s">
        <v>124</v>
      </c>
      <c r="F8" s="116"/>
      <c r="G8" s="119" t="s">
        <v>125</v>
      </c>
      <c r="H8" s="116"/>
      <c r="I8" s="116"/>
      <c r="J8" s="116"/>
      <c r="K8" s="116"/>
      <c r="M8" s="116"/>
    </row>
    <row r="9" spans="2:17" x14ac:dyDescent="0.25">
      <c r="B9" s="116"/>
      <c r="C9" s="119" t="s">
        <v>126</v>
      </c>
      <c r="D9" s="116"/>
      <c r="E9" s="119" t="s">
        <v>127</v>
      </c>
      <c r="F9" s="116"/>
      <c r="G9" s="119" t="s">
        <v>128</v>
      </c>
      <c r="H9" s="116"/>
      <c r="I9" s="119" t="s">
        <v>129</v>
      </c>
      <c r="J9" s="116"/>
      <c r="K9" s="132"/>
      <c r="M9" s="116"/>
    </row>
    <row r="10" spans="2:17" x14ac:dyDescent="0.25">
      <c r="B10" s="116"/>
      <c r="C10" s="119" t="s">
        <v>130</v>
      </c>
      <c r="D10" s="116"/>
      <c r="E10" s="119" t="s">
        <v>131</v>
      </c>
      <c r="F10" s="116"/>
      <c r="G10" s="119" t="s">
        <v>132</v>
      </c>
      <c r="H10" s="116"/>
      <c r="I10" s="119" t="s">
        <v>10</v>
      </c>
      <c r="J10" s="116"/>
      <c r="K10" s="116"/>
      <c r="M10" s="120"/>
    </row>
    <row r="11" spans="2:17" x14ac:dyDescent="0.25">
      <c r="B11" s="121" t="s">
        <v>142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41"/>
      <c r="M11" s="142"/>
    </row>
    <row r="12" spans="2:17" x14ac:dyDescent="0.25">
      <c r="B12" s="122" t="s">
        <v>139</v>
      </c>
      <c r="C12" s="123">
        <v>176269254</v>
      </c>
      <c r="E12" s="123">
        <f>1320367474+6640887</f>
        <v>1327008361</v>
      </c>
      <c r="G12" s="140"/>
      <c r="H12" s="116"/>
      <c r="I12" s="123">
        <v>1503277615</v>
      </c>
      <c r="J12" s="116"/>
      <c r="K12" s="117"/>
      <c r="L12" s="141"/>
      <c r="M12" s="141"/>
      <c r="N12" s="117"/>
      <c r="P12" s="117"/>
    </row>
    <row r="13" spans="2:17" x14ac:dyDescent="0.25">
      <c r="B13" s="122" t="s">
        <v>133</v>
      </c>
      <c r="C13" s="116"/>
      <c r="D13" s="116"/>
      <c r="E13" s="140"/>
      <c r="F13" s="116"/>
      <c r="G13" s="140"/>
      <c r="H13" s="116"/>
      <c r="I13" s="137" t="s">
        <v>1</v>
      </c>
      <c r="J13" s="116"/>
      <c r="K13" s="117"/>
      <c r="L13" s="141"/>
      <c r="M13" s="141"/>
      <c r="N13" s="117"/>
      <c r="P13" s="117"/>
    </row>
    <row r="14" spans="2:17" x14ac:dyDescent="0.25">
      <c r="B14" s="122" t="s">
        <v>140</v>
      </c>
      <c r="C14" s="124"/>
      <c r="D14" s="116"/>
      <c r="E14" s="140">
        <v>9612009</v>
      </c>
      <c r="F14" s="116"/>
      <c r="G14" s="125"/>
      <c r="H14" s="116"/>
      <c r="I14" s="123">
        <v>9612009</v>
      </c>
      <c r="J14" s="116"/>
      <c r="K14" s="117"/>
      <c r="L14" s="142"/>
      <c r="M14" s="141"/>
      <c r="N14" s="117"/>
      <c r="P14" s="117"/>
    </row>
    <row r="15" spans="2:17" x14ac:dyDescent="0.25">
      <c r="B15" s="122" t="s">
        <v>12</v>
      </c>
      <c r="C15" s="116"/>
      <c r="D15" s="116"/>
      <c r="E15" s="116"/>
      <c r="F15" s="116"/>
      <c r="G15" s="123">
        <v>104166762</v>
      </c>
      <c r="H15" s="116"/>
      <c r="I15" s="123">
        <v>104166762</v>
      </c>
      <c r="J15" s="116"/>
      <c r="K15" s="117"/>
      <c r="L15" s="142"/>
      <c r="M15" s="141"/>
      <c r="N15" s="117"/>
      <c r="P15" s="117"/>
    </row>
    <row r="16" spans="2:17" ht="15.75" thickBot="1" x14ac:dyDescent="0.3">
      <c r="B16" s="122" t="s">
        <v>134</v>
      </c>
      <c r="C16" s="126">
        <v>529819</v>
      </c>
      <c r="D16" s="116"/>
      <c r="E16" s="103">
        <v>-529819</v>
      </c>
      <c r="F16" s="116"/>
      <c r="G16" s="103"/>
      <c r="H16" s="116"/>
      <c r="I16" s="103"/>
      <c r="J16" s="116"/>
      <c r="K16" s="117"/>
      <c r="L16" s="141"/>
      <c r="M16" s="141"/>
      <c r="N16" s="117"/>
      <c r="O16" s="117"/>
      <c r="P16" s="117"/>
      <c r="Q16" s="117" t="s">
        <v>1</v>
      </c>
    </row>
    <row r="17" spans="1:15" x14ac:dyDescent="0.25">
      <c r="B17" s="122" t="s">
        <v>143</v>
      </c>
      <c r="C17" s="123">
        <f>SUM(C12:C16)</f>
        <v>176799073</v>
      </c>
      <c r="D17" s="116"/>
      <c r="E17" s="123">
        <f>SUM(E12:E16)</f>
        <v>1336090551</v>
      </c>
      <c r="F17" s="116"/>
      <c r="G17" s="123">
        <f>SUM(G12:G16)</f>
        <v>104166762</v>
      </c>
      <c r="H17" s="116"/>
      <c r="I17" s="123">
        <f>SUM(I12:I16)</f>
        <v>1617056386</v>
      </c>
      <c r="J17" s="116"/>
      <c r="K17" s="127"/>
      <c r="L17" s="141"/>
      <c r="M17" s="141"/>
    </row>
    <row r="18" spans="1:15" x14ac:dyDescent="0.25">
      <c r="B18" s="122"/>
      <c r="C18" s="123"/>
      <c r="D18" s="116"/>
      <c r="E18" s="123"/>
      <c r="F18" s="116"/>
      <c r="G18" s="123"/>
      <c r="H18" s="116"/>
      <c r="I18" s="123"/>
      <c r="J18" s="116"/>
      <c r="K18" s="127"/>
      <c r="M18" s="116"/>
    </row>
    <row r="19" spans="1:15" x14ac:dyDescent="0.25">
      <c r="A19" s="153"/>
      <c r="B19" s="121" t="s">
        <v>152</v>
      </c>
      <c r="C19" s="116"/>
      <c r="D19" s="116"/>
      <c r="E19" s="116"/>
      <c r="F19" s="116"/>
      <c r="G19" s="116"/>
      <c r="H19" s="116"/>
      <c r="I19" s="116"/>
      <c r="J19" s="116"/>
      <c r="K19" s="117"/>
      <c r="M19" s="120"/>
    </row>
    <row r="20" spans="1:15" x14ac:dyDescent="0.25">
      <c r="A20" s="154"/>
      <c r="B20" s="122" t="s">
        <v>151</v>
      </c>
      <c r="C20" s="123">
        <v>193081548</v>
      </c>
      <c r="E20" s="123">
        <v>1436551903</v>
      </c>
      <c r="G20" s="123"/>
      <c r="H20" s="116"/>
      <c r="I20" s="123">
        <f>SUM(C20:G20)</f>
        <v>1629633451</v>
      </c>
      <c r="J20" s="116"/>
      <c r="K20" s="143"/>
      <c r="L20" s="143"/>
      <c r="M20" s="143"/>
      <c r="N20" s="143"/>
    </row>
    <row r="21" spans="1:15" x14ac:dyDescent="0.25">
      <c r="A21" s="154"/>
      <c r="B21" s="122" t="s">
        <v>133</v>
      </c>
      <c r="C21" s="116"/>
      <c r="D21" s="116"/>
      <c r="E21" s="104"/>
      <c r="F21" s="116"/>
      <c r="G21" s="124"/>
      <c r="H21" s="116"/>
      <c r="I21" s="138" t="s">
        <v>1</v>
      </c>
      <c r="J21" s="116"/>
      <c r="K21" s="143"/>
      <c r="L21" s="144"/>
      <c r="M21" s="143"/>
      <c r="N21" s="143"/>
    </row>
    <row r="22" spans="1:15" x14ac:dyDescent="0.25">
      <c r="A22" s="154"/>
      <c r="B22" s="122" t="s">
        <v>154</v>
      </c>
      <c r="C22" s="116"/>
      <c r="D22" s="116"/>
      <c r="E22" s="104">
        <v>-22402970</v>
      </c>
      <c r="F22" s="116"/>
      <c r="G22" s="124"/>
      <c r="H22" s="116"/>
      <c r="I22" s="104">
        <f>SUM(C22:G22)</f>
        <v>-22402970</v>
      </c>
      <c r="J22" s="116"/>
      <c r="K22" s="143"/>
      <c r="L22" s="144"/>
      <c r="M22" s="143"/>
      <c r="N22" s="143"/>
    </row>
    <row r="23" spans="1:15" x14ac:dyDescent="0.25">
      <c r="A23" s="154"/>
      <c r="B23" s="122" t="s">
        <v>12</v>
      </c>
      <c r="C23" s="116"/>
      <c r="D23" s="116"/>
      <c r="E23" s="123"/>
      <c r="F23" s="116"/>
      <c r="G23" s="104">
        <v>90981608</v>
      </c>
      <c r="H23" s="128"/>
      <c r="I23" s="104">
        <f>SUM(C23:G23)</f>
        <v>90981608</v>
      </c>
      <c r="J23" s="116"/>
      <c r="K23" s="143"/>
      <c r="L23" s="143"/>
      <c r="M23" s="143"/>
      <c r="N23" s="143"/>
    </row>
    <row r="24" spans="1:15" ht="15.75" thickBot="1" x14ac:dyDescent="0.3">
      <c r="A24" s="154"/>
      <c r="B24" s="122" t="s">
        <v>134</v>
      </c>
      <c r="C24" s="103">
        <v>-2671679</v>
      </c>
      <c r="D24" s="116"/>
      <c r="E24" s="103">
        <v>2671679</v>
      </c>
      <c r="F24" s="116"/>
      <c r="G24" s="103"/>
      <c r="H24" s="128"/>
      <c r="I24" s="103" t="s">
        <v>1</v>
      </c>
      <c r="J24" s="116"/>
      <c r="K24" s="143"/>
      <c r="L24" s="143"/>
      <c r="M24" s="143"/>
      <c r="N24" s="143"/>
      <c r="O24" s="118" t="s">
        <v>1</v>
      </c>
    </row>
    <row r="25" spans="1:15" ht="15.75" thickBot="1" x14ac:dyDescent="0.3">
      <c r="A25" s="154"/>
      <c r="B25" s="122" t="s">
        <v>153</v>
      </c>
      <c r="C25" s="130">
        <f>SUM(C20:D24)</f>
        <v>190409869</v>
      </c>
      <c r="D25" s="116"/>
      <c r="E25" s="130">
        <f>SUM(E20:E24)</f>
        <v>1416820612</v>
      </c>
      <c r="F25" s="116"/>
      <c r="G25" s="130">
        <f>SUM(G20:G24)</f>
        <v>90981608</v>
      </c>
      <c r="H25" s="116"/>
      <c r="I25" s="130">
        <f>SUM(I20:I24)</f>
        <v>1698212089</v>
      </c>
      <c r="J25" s="116"/>
      <c r="K25" s="116"/>
      <c r="M25" s="129"/>
    </row>
    <row r="26" spans="1:15" ht="15.75" thickTop="1" x14ac:dyDescent="0.25">
      <c r="B26" s="131"/>
      <c r="C26" s="116"/>
      <c r="D26" s="116"/>
      <c r="E26" s="116"/>
      <c r="F26" s="116"/>
      <c r="G26" s="116"/>
      <c r="H26" s="116"/>
      <c r="I26" s="116"/>
      <c r="J26" s="116"/>
      <c r="K26" s="127"/>
      <c r="M26" s="116"/>
    </row>
    <row r="27" spans="1:15" x14ac:dyDescent="0.25">
      <c r="B27" s="131"/>
      <c r="C27" s="116"/>
      <c r="D27" s="116"/>
      <c r="E27" s="116"/>
      <c r="F27" s="116"/>
      <c r="G27" s="116"/>
      <c r="H27" s="116"/>
      <c r="I27" s="127"/>
      <c r="J27" s="116"/>
      <c r="K27" s="116"/>
      <c r="M27" s="116"/>
    </row>
    <row r="28" spans="1:15" x14ac:dyDescent="0.25">
      <c r="B28" s="131"/>
      <c r="C28" s="116"/>
      <c r="D28" s="116"/>
      <c r="E28" s="116"/>
      <c r="F28" s="116"/>
      <c r="G28" s="116"/>
      <c r="H28" s="116"/>
      <c r="I28" s="116"/>
      <c r="J28" s="116"/>
      <c r="K28" s="116"/>
      <c r="M28" s="116"/>
    </row>
    <row r="29" spans="1:15" x14ac:dyDescent="0.25">
      <c r="B29" s="131"/>
      <c r="C29" s="116"/>
      <c r="D29" s="116"/>
      <c r="E29" s="116"/>
      <c r="F29" s="116"/>
      <c r="G29" s="116"/>
      <c r="H29" s="116"/>
      <c r="I29" s="116"/>
      <c r="J29" s="116"/>
      <c r="K29" s="116"/>
      <c r="M29" s="116"/>
    </row>
    <row r="33" spans="2:9" ht="15.75" x14ac:dyDescent="0.25">
      <c r="B33" s="22" t="s">
        <v>146</v>
      </c>
      <c r="C33" s="22"/>
      <c r="D33" s="15"/>
      <c r="E33" s="15"/>
      <c r="F33" s="15"/>
      <c r="G33" s="145"/>
      <c r="H33" s="145"/>
      <c r="I33" s="145"/>
    </row>
    <row r="34" spans="2:9" ht="15.75" x14ac:dyDescent="0.25">
      <c r="B34" s="22" t="s">
        <v>144</v>
      </c>
      <c r="C34" s="22"/>
      <c r="D34" s="15"/>
      <c r="E34" s="15"/>
      <c r="F34" s="15"/>
      <c r="G34" s="145"/>
      <c r="H34" s="145"/>
      <c r="I34" s="145"/>
    </row>
  </sheetData>
  <mergeCells count="5">
    <mergeCell ref="A19:A25"/>
    <mergeCell ref="B4:I4"/>
    <mergeCell ref="B5:I5"/>
    <mergeCell ref="B6:I6"/>
    <mergeCell ref="B3:I3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defaultColWidth="11.42578125" defaultRowHeight="12.75" x14ac:dyDescent="0.2"/>
  <cols>
    <col min="1" max="1" width="11.42578125" style="27"/>
    <col min="2" max="2" width="55.28515625" style="27" customWidth="1"/>
    <col min="3" max="3" width="24.7109375" style="27" customWidth="1"/>
    <col min="4" max="16384" width="11.42578125" style="27"/>
  </cols>
  <sheetData>
    <row r="3" spans="2:3" ht="18" x14ac:dyDescent="0.25">
      <c r="B3" s="149" t="s">
        <v>82</v>
      </c>
      <c r="C3" s="149"/>
    </row>
    <row r="4" spans="2:3" x14ac:dyDescent="0.2">
      <c r="B4" s="156" t="s">
        <v>85</v>
      </c>
      <c r="C4" s="157"/>
    </row>
    <row r="5" spans="2:3" x14ac:dyDescent="0.2">
      <c r="B5" s="157" t="s">
        <v>78</v>
      </c>
      <c r="C5" s="157"/>
    </row>
    <row r="8" spans="2:3" ht="18" x14ac:dyDescent="0.25">
      <c r="B8" s="28" t="s">
        <v>83</v>
      </c>
      <c r="C8" s="29">
        <v>27.57</v>
      </c>
    </row>
    <row r="11" spans="2:3" ht="18" x14ac:dyDescent="0.25">
      <c r="B11" s="28" t="s">
        <v>84</v>
      </c>
      <c r="C11" s="30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defaultColWidth="11.42578125" defaultRowHeight="12.75" x14ac:dyDescent="0.2"/>
  <cols>
    <col min="1" max="1" width="31.5703125" style="27" customWidth="1"/>
    <col min="2" max="16384" width="11.42578125" style="27"/>
  </cols>
  <sheetData>
    <row r="3" spans="1:2" ht="18" x14ac:dyDescent="0.25">
      <c r="A3" s="31" t="s">
        <v>110</v>
      </c>
      <c r="B3" s="3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Patrimonio</vt:lpstr>
      <vt:lpstr>Puntos 16 y 17</vt:lpstr>
      <vt:lpstr>Indice de solvencia </vt:lpstr>
      <vt:lpstr>'Est. Resultado'!Print_Area</vt:lpstr>
      <vt:lpstr>'Est. Situacion (pasivos)'!Print_Area</vt:lpstr>
      <vt:lpstr>'Est. Situacion activos'!Print_Area</vt:lpstr>
      <vt:lpstr>'Estado Cambios en el Patrimonio'!Print_Area</vt:lpstr>
      <vt:lpstr>'Estado de Flujo'!Print_Area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Yajaira Cruz Moretta</cp:lastModifiedBy>
  <cp:revision>1</cp:revision>
  <cp:lastPrinted>2017-11-21T20:42:40Z</cp:lastPrinted>
  <dcterms:created xsi:type="dcterms:W3CDTF">2003-04-14T17:34:44Z</dcterms:created>
  <dcterms:modified xsi:type="dcterms:W3CDTF">2017-11-21T20:43:46Z</dcterms:modified>
</cp:coreProperties>
</file>